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тек.ремон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<sst xmlns="http://schemas.openxmlformats.org/spreadsheetml/2006/main" count="627" uniqueCount="191">
  <si>
    <t xml:space="preserve">План </t>
  </si>
  <si>
    <t>Показатели</t>
  </si>
  <si>
    <t>Ед.</t>
  </si>
  <si>
    <t>изм.</t>
  </si>
  <si>
    <t>Количество домов</t>
  </si>
  <si>
    <t>дом</t>
  </si>
  <si>
    <t xml:space="preserve">Общая  площадь </t>
  </si>
  <si>
    <t>Общая  площадь  для оплаты</t>
  </si>
  <si>
    <t>Количество квартир</t>
  </si>
  <si>
    <t>количество подъездов</t>
  </si>
  <si>
    <t>под.</t>
  </si>
  <si>
    <t>Текущий ремонт планов.100%</t>
  </si>
  <si>
    <t>Т.руб</t>
  </si>
  <si>
    <t>Текущий ремонт  90%</t>
  </si>
  <si>
    <t>м2</t>
  </si>
  <si>
    <t>Система отопления</t>
  </si>
  <si>
    <t>Ремонт системы отопления</t>
  </si>
  <si>
    <t>Ревизия системы отопления</t>
  </si>
  <si>
    <t>Промывка сист. отопления</t>
  </si>
  <si>
    <t>Регулировка сист. отопления</t>
  </si>
  <si>
    <t>Система водоснабжения</t>
  </si>
  <si>
    <t>Ремонт сист. водоснабжения</t>
  </si>
  <si>
    <t>т.п.м</t>
  </si>
  <si>
    <t>Ревизия ГВС</t>
  </si>
  <si>
    <t>Ревизия ХВС</t>
  </si>
  <si>
    <t>Ревизия канализации</t>
  </si>
  <si>
    <t>шт.</t>
  </si>
  <si>
    <t>Ремонт тамбурных дверей</t>
  </si>
  <si>
    <t>шт</t>
  </si>
  <si>
    <t>Лестничные клетки, сдача</t>
  </si>
  <si>
    <t>под</t>
  </si>
  <si>
    <t>Восст. отопления л/кл.</t>
  </si>
  <si>
    <t>восст. факт., окр. слоев</t>
  </si>
  <si>
    <t>Освеж. ремонт л/клеток</t>
  </si>
  <si>
    <t>Сдача мусорокамер</t>
  </si>
  <si>
    <t>Восст. водоснабж. в м/камер</t>
  </si>
  <si>
    <t>Восст-е системы пожаротушен.</t>
  </si>
  <si>
    <t>побелка деревьев</t>
  </si>
  <si>
    <t>Тех.обсл.  и ремонт узов регул.</t>
  </si>
  <si>
    <t>Кредиторская задолженность</t>
  </si>
  <si>
    <t>Т.р уб</t>
  </si>
  <si>
    <t>Всего :</t>
  </si>
  <si>
    <t>Вед. экономист _______________________Е.В.Гараева</t>
  </si>
  <si>
    <t>по ООО УК «Строим будущее»</t>
  </si>
  <si>
    <t>объем</t>
  </si>
  <si>
    <t xml:space="preserve">План.  </t>
  </si>
  <si>
    <t>покраска труб диам.100</t>
  </si>
  <si>
    <t>58/12А</t>
  </si>
  <si>
    <t>59/04/1</t>
  </si>
  <si>
    <t>59/04/2</t>
  </si>
  <si>
    <t>59/04/3</t>
  </si>
  <si>
    <t>60/03</t>
  </si>
  <si>
    <t>60/12</t>
  </si>
  <si>
    <t>60/13</t>
  </si>
  <si>
    <t>60/14</t>
  </si>
  <si>
    <t>60/15</t>
  </si>
  <si>
    <t>60/16</t>
  </si>
  <si>
    <t>53/31</t>
  </si>
  <si>
    <t>53/42</t>
  </si>
  <si>
    <t>53/44</t>
  </si>
  <si>
    <t>37/03</t>
  </si>
  <si>
    <t>37/06</t>
  </si>
  <si>
    <t>37/07</t>
  </si>
  <si>
    <t>37/08</t>
  </si>
  <si>
    <t>37/21</t>
  </si>
  <si>
    <t>37/22</t>
  </si>
  <si>
    <t>№</t>
  </si>
  <si>
    <t>37/27</t>
  </si>
  <si>
    <t>37/28</t>
  </si>
  <si>
    <t>37/1</t>
  </si>
  <si>
    <t>37/2</t>
  </si>
  <si>
    <t>36/7/1</t>
  </si>
  <si>
    <t>36/6/1</t>
  </si>
  <si>
    <t>37/29</t>
  </si>
  <si>
    <t>39/02а</t>
  </si>
  <si>
    <t>62/06/1</t>
  </si>
  <si>
    <t>62/06/2</t>
  </si>
  <si>
    <t>53/27б.в</t>
  </si>
  <si>
    <t>9/43</t>
  </si>
  <si>
    <t>27/16а</t>
  </si>
  <si>
    <t>38/09а</t>
  </si>
  <si>
    <t>Ремонт кровли</t>
  </si>
  <si>
    <t>латочный ремонт кровли</t>
  </si>
  <si>
    <t>т.м2</t>
  </si>
  <si>
    <t>Ремонт фасада</t>
  </si>
  <si>
    <t>Благоустройство</t>
  </si>
  <si>
    <t>гр</t>
  </si>
  <si>
    <t>заготовка песка</t>
  </si>
  <si>
    <t>м3</t>
  </si>
  <si>
    <t>завоз чернозема</t>
  </si>
  <si>
    <t>покраска МАФов</t>
  </si>
  <si>
    <t>Стоимость</t>
  </si>
  <si>
    <t>т.руб</t>
  </si>
  <si>
    <t>отлов бродячих животных</t>
  </si>
  <si>
    <t>кол.вызов</t>
  </si>
  <si>
    <t>т. м2</t>
  </si>
  <si>
    <t>кв.</t>
  </si>
  <si>
    <t>закупка газон. Травы</t>
  </si>
  <si>
    <t>закупка рассады</t>
  </si>
  <si>
    <t>кг</t>
  </si>
  <si>
    <t>"Утверждаю"</t>
  </si>
  <si>
    <t>Генеральный директор ООО УК "Строим будущее"</t>
  </si>
  <si>
    <t>______________Н.Н.Назыров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</si>
  <si>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</si>
  <si>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</si>
  <si>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</si>
  <si>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</si>
  <si>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</si>
  <si>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</si>
  <si>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</si>
  <si>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</si>
  <si>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</si>
  <si>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</si>
  <si>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</si>
  <si>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</si>
  <si>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</si>
  <si>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</si>
  <si>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</si>
  <si>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</si>
  <si>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</si>
  <si>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</si>
  <si>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</si>
  <si>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</si>
  <si>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</si>
  <si>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</si>
  <si>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ремонт отмостки</t>
  </si>
  <si>
    <t>ремонт , покраска цоколя</t>
  </si>
  <si>
    <t>установка почтовых ящиков</t>
  </si>
  <si>
    <t>установка пружин</t>
  </si>
  <si>
    <t>ремонт машинного отделения</t>
  </si>
  <si>
    <t>53/30</t>
  </si>
  <si>
    <t>60/06</t>
  </si>
  <si>
    <t>9/42</t>
  </si>
  <si>
    <t>сбрасывание снега</t>
  </si>
  <si>
    <t>закупка семян</t>
  </si>
  <si>
    <t>13/02/1</t>
  </si>
  <si>
    <t>13/02/2</t>
  </si>
  <si>
    <t>36/6/2</t>
  </si>
  <si>
    <t>36/7/2</t>
  </si>
  <si>
    <t>36/5</t>
  </si>
  <si>
    <t>36/2/1</t>
  </si>
  <si>
    <t>36/2/2</t>
  </si>
  <si>
    <t>36/2/3</t>
  </si>
  <si>
    <t>36/3/2</t>
  </si>
  <si>
    <t>36/1</t>
  </si>
  <si>
    <t>покраска  дверейв подвал, м/к</t>
  </si>
  <si>
    <t>трубопроводов ливневки</t>
  </si>
  <si>
    <t>п.м</t>
  </si>
  <si>
    <t>крепление хомутов</t>
  </si>
  <si>
    <t>окраска ливнеприемников</t>
  </si>
  <si>
    <t>восстановление теплоизоляции</t>
  </si>
  <si>
    <t>п.м.</t>
  </si>
  <si>
    <t>смена ЗА с трубопроводом</t>
  </si>
  <si>
    <t>смена стеклопакетов</t>
  </si>
  <si>
    <t>обшивка стен тамбуров сайд.</t>
  </si>
  <si>
    <t>смена спринклеров</t>
  </si>
  <si>
    <t>закупка баков под ТБО</t>
  </si>
  <si>
    <t>ремонт МАФов</t>
  </si>
  <si>
    <t>установка аншлагов (вет.ВОВ)</t>
  </si>
  <si>
    <t>закупка деревьев,</t>
  </si>
  <si>
    <t>закупка кустарников</t>
  </si>
  <si>
    <t>установка ограждений газонных</t>
  </si>
  <si>
    <t>м</t>
  </si>
  <si>
    <t>установка МАФов</t>
  </si>
  <si>
    <t>23</t>
  </si>
  <si>
    <t>ООО "Радужный"</t>
  </si>
  <si>
    <t>ООО "Прибрежный-1"</t>
  </si>
  <si>
    <t>ООО "Прибрежный-2"</t>
  </si>
  <si>
    <t>текущего ремонта на 2011 год</t>
  </si>
  <si>
    <t xml:space="preserve"> </t>
  </si>
  <si>
    <t>Непредвиденные  расходы 5%</t>
  </si>
  <si>
    <t>покраска урн</t>
  </si>
  <si>
    <t xml:space="preserve">покраска скамеек </t>
  </si>
  <si>
    <t>Герметизация подъездов</t>
  </si>
  <si>
    <t>Смена входных дверей</t>
  </si>
  <si>
    <t xml:space="preserve">                                                                    </t>
  </si>
  <si>
    <t>24</t>
  </si>
  <si>
    <t>25</t>
  </si>
  <si>
    <t>Гот. Инженер ПТО ООО УК "Строим будущее"______________________  Г.А.Дуплинских</t>
  </si>
  <si>
    <t>факт</t>
  </si>
  <si>
    <t>объём</t>
  </si>
  <si>
    <t>%</t>
  </si>
  <si>
    <t xml:space="preserve">Отчёт </t>
  </si>
  <si>
    <t>вып-ния</t>
  </si>
  <si>
    <t>ППР л/клеток</t>
  </si>
  <si>
    <t>по текущему ремонту ООО УК "Строим будущее"</t>
  </si>
  <si>
    <t>Генеральный директор</t>
  </si>
  <si>
    <t>ООО УК "Строим будущее"</t>
  </si>
  <si>
    <t xml:space="preserve">____________ Н.Н.Назыров </t>
  </si>
  <si>
    <t>по ООО УК «Строим будущее» на 30.06.2011г.</t>
  </si>
  <si>
    <t>на 30.06. 2011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</si>
</sst>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  <numFmt numFmtId="167" formatCode="0.00000"/>
    <numFmt numFmtId="168" formatCode="0.0000"/>
    <numFmt numFmtId="169" formatCode="0.000000"/>
  </numFmts>
  <fonts count="24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0"/>
    </font>
    <font>
      <b/>
      <sz val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4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7" fillId="22" borderId="10" xfId="0" applyFont="1" applyFill="1" applyBorder="1" applyAlignment="1">
      <alignment/>
    </xf>
    <xf numFmtId="49" fontId="7" fillId="22" borderId="10" xfId="0" applyNumberFormat="1" applyFont="1" applyFill="1" applyBorder="1" applyAlignment="1">
      <alignment/>
    </xf>
    <xf numFmtId="0" fontId="7" fillId="4" borderId="11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7" fillId="18" borderId="10" xfId="0" applyFont="1" applyFill="1" applyBorder="1" applyAlignment="1">
      <alignment/>
    </xf>
    <xf numFmtId="0" fontId="5" fillId="18" borderId="10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5" fillId="18" borderId="10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5" fillId="18" borderId="15" xfId="0" applyFont="1" applyFill="1" applyBorder="1" applyAlignment="1">
      <alignment horizontal="center"/>
    </xf>
    <xf numFmtId="0" fontId="5" fillId="22" borderId="15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0" fontId="1" fillId="22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0" fillId="25" borderId="10" xfId="0" applyFont="1" applyFill="1" applyBorder="1" applyAlignment="1">
      <alignment/>
    </xf>
    <xf numFmtId="0" fontId="7" fillId="22" borderId="11" xfId="0" applyFont="1" applyFill="1" applyBorder="1" applyAlignment="1">
      <alignment/>
    </xf>
    <xf numFmtId="0" fontId="5" fillId="22" borderId="16" xfId="0" applyFont="1" applyFill="1" applyBorder="1" applyAlignment="1">
      <alignment/>
    </xf>
    <xf numFmtId="0" fontId="5" fillId="18" borderId="16" xfId="0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0" fillId="0" borderId="0" xfId="0" applyBorder="1" applyAlignment="1">
      <alignment/>
    </xf>
    <xf numFmtId="0" fontId="5" fillId="22" borderId="14" xfId="0" applyFont="1" applyFill="1" applyBorder="1" applyAlignment="1">
      <alignment/>
    </xf>
    <xf numFmtId="0" fontId="5" fillId="22" borderId="11" xfId="0" applyFont="1" applyFill="1" applyBorder="1" applyAlignment="1">
      <alignment/>
    </xf>
    <xf numFmtId="0" fontId="5" fillId="22" borderId="11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25" borderId="15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49" fontId="7" fillId="22" borderId="10" xfId="0" applyNumberFormat="1" applyFont="1" applyFill="1" applyBorder="1" applyAlignment="1">
      <alignment/>
    </xf>
    <xf numFmtId="0" fontId="5" fillId="22" borderId="19" xfId="0" applyFont="1" applyFill="1" applyBorder="1" applyAlignment="1">
      <alignment/>
    </xf>
    <xf numFmtId="0" fontId="5" fillId="22" borderId="18" xfId="0" applyFont="1" applyFill="1" applyBorder="1" applyAlignment="1">
      <alignment/>
    </xf>
    <xf numFmtId="0" fontId="5" fillId="22" borderId="18" xfId="0" applyFont="1" applyFill="1" applyBorder="1" applyAlignment="1">
      <alignment horizontal="center"/>
    </xf>
    <xf numFmtId="0" fontId="5" fillId="22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/>
    </xf>
    <xf numFmtId="0" fontId="5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7" fillId="4" borderId="21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5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5" fillId="5" borderId="10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7" fillId="5" borderId="10" xfId="0" applyFont="1" applyFill="1" applyBorder="1" applyAlignment="1">
      <alignment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7" fillId="3" borderId="22" xfId="0" applyFont="1" applyFill="1" applyBorder="1" applyAlignment="1">
      <alignment/>
    </xf>
    <xf numFmtId="0" fontId="7" fillId="3" borderId="23" xfId="0" applyFont="1" applyFill="1" applyBorder="1" applyAlignment="1">
      <alignment/>
    </xf>
    <xf numFmtId="0" fontId="5" fillId="11" borderId="16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11" borderId="10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0" fillId="11" borderId="10" xfId="0" applyFill="1" applyBorder="1" applyAlignment="1">
      <alignment/>
    </xf>
    <xf numFmtId="0" fontId="7" fillId="11" borderId="10" xfId="0" applyFont="1" applyFill="1" applyBorder="1" applyAlignment="1">
      <alignment/>
    </xf>
    <xf numFmtId="0" fontId="7" fillId="25" borderId="10" xfId="0" applyFont="1" applyFill="1" applyBorder="1" applyAlignment="1">
      <alignment horizontal="center"/>
    </xf>
    <xf numFmtId="49" fontId="7" fillId="22" borderId="18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49" fontId="4" fillId="0" borderId="16" xfId="0" applyNumberFormat="1" applyFont="1" applyBorder="1" applyAlignment="1">
      <alignment/>
    </xf>
    <xf numFmtId="0" fontId="5" fillId="3" borderId="24" xfId="0" applyFont="1" applyFill="1" applyBorder="1" applyAlignment="1">
      <alignment/>
    </xf>
    <xf numFmtId="0" fontId="5" fillId="3" borderId="25" xfId="0" applyFont="1" applyFill="1" applyBorder="1" applyAlignment="1">
      <alignment/>
    </xf>
    <xf numFmtId="0" fontId="5" fillId="22" borderId="26" xfId="0" applyFont="1" applyFill="1" applyBorder="1" applyAlignment="1">
      <alignment/>
    </xf>
    <xf numFmtId="0" fontId="5" fillId="3" borderId="27" xfId="0" applyFont="1" applyFill="1" applyBorder="1" applyAlignment="1">
      <alignment/>
    </xf>
    <xf numFmtId="0" fontId="5" fillId="3" borderId="28" xfId="0" applyFont="1" applyFill="1" applyBorder="1" applyAlignment="1">
      <alignment/>
    </xf>
    <xf numFmtId="0" fontId="5" fillId="3" borderId="29" xfId="0" applyFont="1" applyFill="1" applyBorder="1" applyAlignment="1">
      <alignment/>
    </xf>
    <xf numFmtId="0" fontId="0" fillId="3" borderId="30" xfId="0" applyFill="1" applyBorder="1" applyAlignment="1">
      <alignment/>
    </xf>
    <xf numFmtId="0" fontId="7" fillId="3" borderId="31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0" fillId="25" borderId="12" xfId="0" applyFont="1" applyFill="1" applyBorder="1" applyAlignment="1">
      <alignment/>
    </xf>
    <xf numFmtId="0" fontId="5" fillId="5" borderId="12" xfId="0" applyFont="1" applyFill="1" applyBorder="1" applyAlignment="1">
      <alignment/>
    </xf>
    <xf numFmtId="0" fontId="5" fillId="5" borderId="1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0" fillId="5" borderId="12" xfId="0" applyFill="1" applyBorder="1" applyAlignment="1">
      <alignment/>
    </xf>
    <xf numFmtId="0" fontId="7" fillId="5" borderId="12" xfId="0" applyFont="1" applyFill="1" applyBorder="1" applyAlignment="1">
      <alignment/>
    </xf>
    <xf numFmtId="16" fontId="5" fillId="5" borderId="10" xfId="0" applyNumberFormat="1" applyFont="1" applyFill="1" applyBorder="1" applyAlignment="1">
      <alignment/>
    </xf>
    <xf numFmtId="0" fontId="0" fillId="25" borderId="12" xfId="0" applyFill="1" applyBorder="1" applyAlignment="1">
      <alignment/>
    </xf>
    <xf numFmtId="0" fontId="7" fillId="25" borderId="0" xfId="0" applyFont="1" applyFill="1" applyBorder="1" applyAlignment="1">
      <alignment/>
    </xf>
    <xf numFmtId="49" fontId="7" fillId="22" borderId="12" xfId="0" applyNumberFormat="1" applyFont="1" applyFill="1" applyBorder="1" applyAlignment="1">
      <alignment/>
    </xf>
    <xf numFmtId="0" fontId="5" fillId="22" borderId="34" xfId="0" applyFont="1" applyFill="1" applyBorder="1" applyAlignment="1">
      <alignment/>
    </xf>
    <xf numFmtId="0" fontId="5" fillId="22" borderId="35" xfId="0" applyFont="1" applyFill="1" applyBorder="1" applyAlignment="1">
      <alignment/>
    </xf>
    <xf numFmtId="0" fontId="5" fillId="22" borderId="12" xfId="0" applyFont="1" applyFill="1" applyBorder="1" applyAlignment="1">
      <alignment/>
    </xf>
    <xf numFmtId="0" fontId="5" fillId="22" borderId="12" xfId="0" applyFont="1" applyFill="1" applyBorder="1" applyAlignment="1">
      <alignment horizontal="center"/>
    </xf>
    <xf numFmtId="0" fontId="5" fillId="22" borderId="33" xfId="0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7" fillId="3" borderId="36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7" fillId="26" borderId="13" xfId="0" applyFont="1" applyFill="1" applyBorder="1" applyAlignment="1">
      <alignment horizontal="center"/>
    </xf>
    <xf numFmtId="0" fontId="7" fillId="26" borderId="14" xfId="0" applyFont="1" applyFill="1" applyBorder="1" applyAlignment="1">
      <alignment horizontal="center"/>
    </xf>
    <xf numFmtId="0" fontId="7" fillId="26" borderId="10" xfId="0" applyFont="1" applyFill="1" applyBorder="1" applyAlignment="1">
      <alignment horizontal="center"/>
    </xf>
    <xf numFmtId="0" fontId="7" fillId="26" borderId="15" xfId="0" applyFont="1" applyFill="1" applyBorder="1" applyAlignment="1">
      <alignment horizontal="center"/>
    </xf>
    <xf numFmtId="0" fontId="7" fillId="26" borderId="11" xfId="0" applyFont="1" applyFill="1" applyBorder="1" applyAlignment="1">
      <alignment horizontal="center"/>
    </xf>
    <xf numFmtId="0" fontId="7" fillId="11" borderId="40" xfId="0" applyFont="1" applyFill="1" applyBorder="1" applyAlignment="1">
      <alignment horizontal="center"/>
    </xf>
    <xf numFmtId="0" fontId="7" fillId="11" borderId="41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25" borderId="33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45" xfId="0" applyFont="1" applyFill="1" applyBorder="1" applyAlignment="1">
      <alignment horizontal="center"/>
    </xf>
    <xf numFmtId="0" fontId="0" fillId="7" borderId="24" xfId="0" applyFill="1" applyBorder="1" applyAlignment="1">
      <alignment/>
    </xf>
    <xf numFmtId="0" fontId="7" fillId="7" borderId="38" xfId="0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/>
    </xf>
    <xf numFmtId="0" fontId="5" fillId="7" borderId="47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25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25" borderId="0" xfId="0" applyFont="1" applyFill="1" applyBorder="1" applyAlignment="1">
      <alignment/>
    </xf>
    <xf numFmtId="0" fontId="5" fillId="25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25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5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25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0" fillId="25" borderId="11" xfId="0" applyFill="1" applyBorder="1" applyAlignment="1">
      <alignment/>
    </xf>
    <xf numFmtId="0" fontId="1" fillId="11" borderId="10" xfId="0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7" fillId="7" borderId="48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49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11" borderId="48" xfId="0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0" fontId="7" fillId="7" borderId="16" xfId="0" applyFont="1" applyFill="1" applyBorder="1" applyAlignment="1">
      <alignment/>
    </xf>
    <xf numFmtId="0" fontId="7" fillId="7" borderId="50" xfId="0" applyFont="1" applyFill="1" applyBorder="1" applyAlignment="1">
      <alignment horizontal="center"/>
    </xf>
    <xf numFmtId="0" fontId="7" fillId="3" borderId="16" xfId="0" applyFont="1" applyFill="1" applyBorder="1" applyAlignment="1">
      <alignment/>
    </xf>
    <xf numFmtId="0" fontId="7" fillId="3" borderId="50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7" fillId="11" borderId="16" xfId="0" applyFont="1" applyFill="1" applyBorder="1" applyAlignment="1">
      <alignment/>
    </xf>
    <xf numFmtId="0" fontId="7" fillId="11" borderId="50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26" borderId="16" xfId="0" applyFont="1" applyFill="1" applyBorder="1" applyAlignment="1">
      <alignment horizontal="center"/>
    </xf>
    <xf numFmtId="0" fontId="7" fillId="26" borderId="40" xfId="0" applyFont="1" applyFill="1" applyBorder="1" applyAlignment="1">
      <alignment horizontal="center"/>
    </xf>
    <xf numFmtId="0" fontId="7" fillId="26" borderId="41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0" fillId="7" borderId="11" xfId="0" applyFill="1" applyBorder="1" applyAlignment="1">
      <alignment/>
    </xf>
    <xf numFmtId="0" fontId="7" fillId="7" borderId="51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165" fontId="7" fillId="26" borderId="10" xfId="0" applyNumberFormat="1" applyFont="1" applyFill="1" applyBorder="1" applyAlignment="1">
      <alignment horizontal="center"/>
    </xf>
    <xf numFmtId="2" fontId="7" fillId="7" borderId="11" xfId="0" applyNumberFormat="1" applyFont="1" applyFill="1" applyBorder="1" applyAlignment="1">
      <alignment horizontal="center"/>
    </xf>
    <xf numFmtId="2" fontId="5" fillId="3" borderId="24" xfId="0" applyNumberFormat="1" applyFont="1" applyFill="1" applyBorder="1" applyAlignment="1">
      <alignment/>
    </xf>
    <xf numFmtId="2" fontId="1" fillId="11" borderId="10" xfId="0" applyNumberFormat="1" applyFont="1" applyFill="1" applyBorder="1" applyAlignment="1">
      <alignment/>
    </xf>
    <xf numFmtId="1" fontId="7" fillId="7" borderId="10" xfId="0" applyNumberFormat="1" applyFont="1" applyFill="1" applyBorder="1" applyAlignment="1">
      <alignment horizontal="center"/>
    </xf>
    <xf numFmtId="0" fontId="7" fillId="11" borderId="14" xfId="0" applyFont="1" applyFill="1" applyBorder="1" applyAlignment="1">
      <alignment horizontal="center"/>
    </xf>
    <xf numFmtId="1" fontId="7" fillId="3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/>
    </xf>
    <xf numFmtId="0" fontId="8" fillId="25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7" fillId="0" borderId="40" xfId="0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49" fontId="4" fillId="0" borderId="53" xfId="0" applyNumberFormat="1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4" xfId="0" applyFont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49" fontId="4" fillId="0" borderId="24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55" xfId="0" applyBorder="1" applyAlignment="1">
      <alignment/>
    </xf>
    <xf numFmtId="0" fontId="0" fillId="25" borderId="55" xfId="0" applyFill="1" applyBorder="1" applyAlignment="1">
      <alignment/>
    </xf>
    <xf numFmtId="0" fontId="0" fillId="0" borderId="55" xfId="0" applyFont="1" applyFill="1" applyBorder="1" applyAlignment="1">
      <alignment/>
    </xf>
    <xf numFmtId="0" fontId="7" fillId="25" borderId="55" xfId="0" applyFont="1" applyFill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56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1" fontId="7" fillId="26" borderId="10" xfId="0" applyNumberFormat="1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7" fillId="3" borderId="58" xfId="0" applyFont="1" applyFill="1" applyBorder="1" applyAlignment="1">
      <alignment horizontal="center"/>
    </xf>
    <xf numFmtId="0" fontId="7" fillId="3" borderId="59" xfId="0" applyFont="1" applyFill="1" applyBorder="1" applyAlignment="1">
      <alignment horizontal="center"/>
    </xf>
    <xf numFmtId="49" fontId="7" fillId="7" borderId="15" xfId="0" applyNumberFormat="1" applyFont="1" applyFill="1" applyBorder="1" applyAlignment="1">
      <alignment horizontal="center"/>
    </xf>
    <xf numFmtId="49" fontId="7" fillId="7" borderId="16" xfId="0" applyNumberFormat="1" applyFont="1" applyFill="1" applyBorder="1" applyAlignment="1">
      <alignment horizontal="center"/>
    </xf>
    <xf numFmtId="49" fontId="7" fillId="7" borderId="33" xfId="0" applyNumberFormat="1" applyFont="1" applyFill="1" applyBorder="1" applyAlignment="1">
      <alignment horizontal="center"/>
    </xf>
    <xf numFmtId="49" fontId="7" fillId="7" borderId="60" xfId="0" applyNumberFormat="1" applyFont="1" applyFill="1" applyBorder="1" applyAlignment="1">
      <alignment horizontal="center"/>
    </xf>
    <xf numFmtId="0" fontId="5" fillId="11" borderId="61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3" borderId="62" xfId="0" applyFont="1" applyFill="1" applyBorder="1" applyAlignment="1">
      <alignment horizontal="center"/>
    </xf>
    <xf numFmtId="0" fontId="7" fillId="3" borderId="6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11" borderId="64" xfId="0" applyFont="1" applyFill="1" applyBorder="1" applyAlignment="1">
      <alignment horizontal="center"/>
    </xf>
    <xf numFmtId="0" fontId="7" fillId="11" borderId="14" xfId="0" applyFont="1" applyFill="1" applyBorder="1" applyAlignment="1">
      <alignment horizontal="center"/>
    </xf>
    <xf numFmtId="0" fontId="7" fillId="11" borderId="61" xfId="0" applyFont="1" applyFill="1" applyBorder="1" applyAlignment="1">
      <alignment horizontal="center"/>
    </xf>
    <xf numFmtId="0" fontId="7" fillId="11" borderId="16" xfId="0" applyFont="1" applyFill="1" applyBorder="1" applyAlignment="1">
      <alignment horizontal="center"/>
    </xf>
    <xf numFmtId="0" fontId="7" fillId="11" borderId="61" xfId="0" applyFont="1" applyFill="1" applyBorder="1" applyAlignment="1">
      <alignment horizontal="center"/>
    </xf>
    <xf numFmtId="0" fontId="7" fillId="11" borderId="16" xfId="0" applyFont="1" applyFill="1" applyBorder="1" applyAlignment="1">
      <alignment horizontal="center"/>
    </xf>
    <xf numFmtId="16" fontId="5" fillId="11" borderId="61" xfId="0" applyNumberFormat="1" applyFont="1" applyFill="1" applyBorder="1" applyAlignment="1">
      <alignment horizontal="center"/>
    </xf>
    <xf numFmtId="16" fontId="5" fillId="11" borderId="16" xfId="0" applyNumberFormat="1" applyFont="1" applyFill="1" applyBorder="1" applyAlignment="1">
      <alignment horizontal="center"/>
    </xf>
    <xf numFmtId="49" fontId="7" fillId="3" borderId="58" xfId="0" applyNumberFormat="1" applyFont="1" applyFill="1" applyBorder="1" applyAlignment="1">
      <alignment horizontal="center"/>
    </xf>
    <xf numFmtId="49" fontId="7" fillId="3" borderId="59" xfId="0" applyNumberFormat="1" applyFont="1" applyFill="1" applyBorder="1" applyAlignment="1">
      <alignment horizontal="center"/>
    </xf>
    <xf numFmtId="49" fontId="7" fillId="3" borderId="65" xfId="0" applyNumberFormat="1" applyFont="1" applyFill="1" applyBorder="1" applyAlignment="1">
      <alignment horizontal="center"/>
    </xf>
    <xf numFmtId="49" fontId="7" fillId="3" borderId="66" xfId="0" applyNumberFormat="1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189"/>
  <sheetViews>
    <sheetView zoomScalePageLayoutView="0" workbookViewId="0" topLeftCell="A1">
      <pane xSplit="10" ySplit="17" topLeftCell="AF54" activePane="bottomRight" state="frozen"/>
      <selection pane="topLeft" activeCell="A1" sqref="A1"/>
      <selection pane="topRight" activeCell="K1" sqref="K1"/>
      <selection pane="bottomLeft" activeCell="A18" sqref="A18"/>
      <selection pane="bottomRight" activeCell="AK57" sqref="AK57"/>
    </sheetView>
  </sheetViews>
  <sheetFormatPr defaultColWidth="9.140625" defaultRowHeight="15"/>
  <cols>
    <col min="1" max="1" width="4.7109375" style="0" customWidth="1"/>
    <col min="2" max="2" width="23.140625" style="0" customWidth="1"/>
    <col min="3" max="3" width="7.00390625" style="0" customWidth="1"/>
    <col min="4" max="4" width="6.421875" style="0" customWidth="1"/>
    <col min="5" max="5" width="8.28125" style="0" customWidth="1"/>
    <col min="7" max="7" width="8.28125" style="0" customWidth="1"/>
    <col min="8" max="8" width="7.8515625" style="0" customWidth="1"/>
    <col min="9" max="11" width="6.8515625" style="0" customWidth="1"/>
    <col min="12" max="12" width="7.421875" style="0" customWidth="1"/>
    <col min="13" max="13" width="7.8515625" style="0" customWidth="1"/>
    <col min="14" max="14" width="6.57421875" style="0" customWidth="1"/>
    <col min="15" max="15" width="7.57421875" style="0" customWidth="1"/>
    <col min="16" max="16" width="7.28125" style="0" customWidth="1"/>
    <col min="17" max="17" width="6.7109375" style="0" customWidth="1"/>
    <col min="18" max="18" width="7.7109375" style="0" customWidth="1"/>
    <col min="19" max="19" width="8.28125" style="0" customWidth="1"/>
    <col min="20" max="20" width="7.8515625" style="0" customWidth="1"/>
    <col min="21" max="21" width="8.00390625" style="0" customWidth="1"/>
    <col min="22" max="22" width="7.28125" style="0" customWidth="1"/>
    <col min="23" max="23" width="7.8515625" style="0" customWidth="1"/>
    <col min="24" max="24" width="7.28125" style="0" customWidth="1"/>
    <col min="25" max="27" width="6.421875" style="0" customWidth="1"/>
    <col min="28" max="28" width="6.140625" style="0" customWidth="1"/>
    <col min="29" max="29" width="8.8515625" style="0" customWidth="1"/>
    <col min="30" max="30" width="10.57421875" style="0" customWidth="1"/>
    <col min="31" max="31" width="7.7109375" style="0" customWidth="1"/>
    <col min="32" max="32" width="8.8515625" style="0" customWidth="1"/>
    <col min="33" max="33" width="7.57421875" style="0" customWidth="1"/>
    <col min="34" max="34" width="7.8515625" style="0" customWidth="1"/>
    <col min="35" max="35" width="7.28125" style="0" customWidth="1"/>
    <col min="36" max="36" width="8.8515625" style="0" customWidth="1"/>
    <col min="37" max="37" width="8.57421875" style="0" customWidth="1"/>
    <col min="38" max="38" width="7.7109375" style="0" customWidth="1"/>
    <col min="39" max="39" width="6.7109375" style="0" customWidth="1"/>
    <col min="40" max="40" width="7.57421875" style="0" customWidth="1"/>
    <col min="41" max="41" width="7.28125" style="0" customWidth="1"/>
    <col min="42" max="42" width="8.8515625" style="0" customWidth="1"/>
    <col min="43" max="43" width="8.421875" style="0" customWidth="1"/>
    <col min="44" max="44" width="9.00390625" style="0" customWidth="1"/>
    <col min="45" max="46" width="8.8515625" style="0" customWidth="1"/>
    <col min="47" max="47" width="11.140625" style="0" customWidth="1"/>
    <col min="48" max="50" width="9.7109375" style="0" customWidth="1"/>
    <col min="51" max="51" width="9.421875" style="70" customWidth="1"/>
    <col min="52" max="54" width="9.140625" style="70" customWidth="1"/>
    <col min="55" max="55" width="7.00390625" style="70" customWidth="1"/>
    <col min="56" max="57" width="7.140625" style="70" customWidth="1"/>
    <col min="58" max="58" width="9.140625" style="70" customWidth="1"/>
  </cols>
  <sheetData>
    <row r="1" spans="1:57" ht="15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K1" s="243" t="s">
        <v>100</v>
      </c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</row>
    <row r="2" spans="1:57" ht="15">
      <c r="A2" s="245" t="s">
        <v>168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K2" s="243" t="s">
        <v>101</v>
      </c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</row>
    <row r="3" spans="1:57" ht="15">
      <c r="A3" s="246" t="s">
        <v>43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7"/>
      <c r="AD3" s="247"/>
      <c r="AE3" s="247"/>
      <c r="AF3" s="247"/>
      <c r="AG3" s="247"/>
      <c r="AK3" s="244" t="s">
        <v>102</v>
      </c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</row>
    <row r="4" spans="1:148" ht="15.75" thickBot="1">
      <c r="A4" s="84" t="s">
        <v>175</v>
      </c>
      <c r="B4" s="84"/>
      <c r="C4" s="84"/>
      <c r="D4" s="84"/>
      <c r="E4" s="84"/>
      <c r="F4" s="84"/>
      <c r="G4" s="84"/>
      <c r="H4" s="265" t="s">
        <v>165</v>
      </c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6" t="s">
        <v>166</v>
      </c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8"/>
      <c r="AT4" s="266" t="s">
        <v>167</v>
      </c>
      <c r="AU4" s="267"/>
      <c r="AV4" s="265"/>
      <c r="AW4" s="265"/>
      <c r="AX4" s="265"/>
      <c r="AY4" s="265"/>
      <c r="AZ4" s="265"/>
      <c r="BA4" s="265"/>
      <c r="BB4" s="265"/>
      <c r="BC4" s="265"/>
      <c r="BD4" s="265"/>
      <c r="BE4" s="272"/>
      <c r="BF4" s="58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</row>
    <row r="5" spans="1:148" ht="15">
      <c r="A5" s="271" t="s">
        <v>66</v>
      </c>
      <c r="B5" s="252" t="s">
        <v>1</v>
      </c>
      <c r="C5" s="21" t="s">
        <v>2</v>
      </c>
      <c r="D5" s="129" t="s">
        <v>45</v>
      </c>
      <c r="E5" s="136" t="s">
        <v>91</v>
      </c>
      <c r="F5" s="138" t="s">
        <v>45</v>
      </c>
      <c r="G5" s="138" t="s">
        <v>91</v>
      </c>
      <c r="H5" s="253" t="s">
        <v>47</v>
      </c>
      <c r="I5" s="248" t="s">
        <v>48</v>
      </c>
      <c r="J5" s="248" t="s">
        <v>49</v>
      </c>
      <c r="K5" s="248" t="s">
        <v>50</v>
      </c>
      <c r="L5" s="248" t="s">
        <v>51</v>
      </c>
      <c r="M5" s="248" t="s">
        <v>52</v>
      </c>
      <c r="N5" s="248" t="s">
        <v>53</v>
      </c>
      <c r="O5" s="248" t="s">
        <v>54</v>
      </c>
      <c r="P5" s="248" t="s">
        <v>55</v>
      </c>
      <c r="Q5" s="248" t="s">
        <v>56</v>
      </c>
      <c r="R5" s="250" t="s">
        <v>131</v>
      </c>
      <c r="S5" s="255" t="s">
        <v>57</v>
      </c>
      <c r="T5" s="255" t="s">
        <v>58</v>
      </c>
      <c r="U5" s="255" t="s">
        <v>59</v>
      </c>
      <c r="V5" s="255" t="s">
        <v>77</v>
      </c>
      <c r="W5" s="255" t="s">
        <v>79</v>
      </c>
      <c r="X5" s="255" t="s">
        <v>130</v>
      </c>
      <c r="Y5" s="248" t="s">
        <v>75</v>
      </c>
      <c r="Z5" s="248" t="s">
        <v>76</v>
      </c>
      <c r="AA5" s="259" t="s">
        <v>78</v>
      </c>
      <c r="AB5" s="261" t="s">
        <v>132</v>
      </c>
      <c r="AC5" s="104" t="s">
        <v>45</v>
      </c>
      <c r="AD5" s="123" t="s">
        <v>91</v>
      </c>
      <c r="AE5" s="269" t="s">
        <v>61</v>
      </c>
      <c r="AF5" s="257" t="s">
        <v>62</v>
      </c>
      <c r="AG5" s="257" t="s">
        <v>68</v>
      </c>
      <c r="AH5" s="257" t="s">
        <v>73</v>
      </c>
      <c r="AI5" s="257" t="s">
        <v>80</v>
      </c>
      <c r="AJ5" s="257" t="s">
        <v>60</v>
      </c>
      <c r="AK5" s="257" t="s">
        <v>63</v>
      </c>
      <c r="AL5" s="257" t="s">
        <v>64</v>
      </c>
      <c r="AM5" s="257" t="s">
        <v>65</v>
      </c>
      <c r="AN5" s="257" t="s">
        <v>74</v>
      </c>
      <c r="AO5" s="257" t="s">
        <v>67</v>
      </c>
      <c r="AP5" s="257" t="s">
        <v>69</v>
      </c>
      <c r="AQ5" s="257" t="s">
        <v>70</v>
      </c>
      <c r="AR5" s="281" t="s">
        <v>135</v>
      </c>
      <c r="AS5" s="283" t="s">
        <v>136</v>
      </c>
      <c r="AT5" s="134" t="s">
        <v>45</v>
      </c>
      <c r="AU5" s="134" t="s">
        <v>91</v>
      </c>
      <c r="AV5" s="273" t="s">
        <v>72</v>
      </c>
      <c r="AW5" s="275" t="s">
        <v>137</v>
      </c>
      <c r="AX5" s="277" t="s">
        <v>71</v>
      </c>
      <c r="AY5" s="279" t="s">
        <v>138</v>
      </c>
      <c r="AZ5" s="263" t="s">
        <v>139</v>
      </c>
      <c r="BA5" s="263" t="s">
        <v>140</v>
      </c>
      <c r="BB5" s="263" t="s">
        <v>141</v>
      </c>
      <c r="BC5" s="263" t="s">
        <v>142</v>
      </c>
      <c r="BD5" s="263" t="s">
        <v>143</v>
      </c>
      <c r="BE5" s="263" t="s">
        <v>144</v>
      </c>
      <c r="BF5" s="58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</row>
    <row r="6" spans="1:148" ht="15.75" thickBot="1">
      <c r="A6" s="271"/>
      <c r="B6" s="252"/>
      <c r="C6" s="22" t="s">
        <v>3</v>
      </c>
      <c r="D6" s="130" t="s">
        <v>44</v>
      </c>
      <c r="E6" s="137" t="s">
        <v>92</v>
      </c>
      <c r="F6" s="139" t="s">
        <v>44</v>
      </c>
      <c r="G6" s="139" t="s">
        <v>92</v>
      </c>
      <c r="H6" s="254"/>
      <c r="I6" s="249"/>
      <c r="J6" s="249"/>
      <c r="K6" s="249"/>
      <c r="L6" s="249"/>
      <c r="M6" s="249"/>
      <c r="N6" s="249"/>
      <c r="O6" s="249"/>
      <c r="P6" s="249"/>
      <c r="Q6" s="249"/>
      <c r="R6" s="251"/>
      <c r="S6" s="256"/>
      <c r="T6" s="256"/>
      <c r="U6" s="256"/>
      <c r="V6" s="256"/>
      <c r="W6" s="256"/>
      <c r="X6" s="256"/>
      <c r="Y6" s="249"/>
      <c r="Z6" s="249"/>
      <c r="AA6" s="260"/>
      <c r="AB6" s="262"/>
      <c r="AC6" s="105" t="s">
        <v>44</v>
      </c>
      <c r="AD6" s="124" t="s">
        <v>92</v>
      </c>
      <c r="AE6" s="270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82"/>
      <c r="AS6" s="284"/>
      <c r="AT6" s="135" t="s">
        <v>44</v>
      </c>
      <c r="AU6" s="135" t="s">
        <v>92</v>
      </c>
      <c r="AV6" s="274"/>
      <c r="AW6" s="276"/>
      <c r="AX6" s="278"/>
      <c r="AY6" s="280"/>
      <c r="AZ6" s="264"/>
      <c r="BA6" s="264"/>
      <c r="BB6" s="264"/>
      <c r="BC6" s="264"/>
      <c r="BD6" s="264"/>
      <c r="BE6" s="264"/>
      <c r="BF6" s="58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</row>
    <row r="7" spans="1:148" ht="15">
      <c r="A7" s="96" t="s">
        <v>103</v>
      </c>
      <c r="B7" s="95" t="s">
        <v>4</v>
      </c>
      <c r="C7" s="24" t="s">
        <v>5</v>
      </c>
      <c r="D7" s="131">
        <v>46</v>
      </c>
      <c r="E7" s="140"/>
      <c r="F7" s="144">
        <f>H7+I7+J7+K7+L7+M7+N7+O7+P7+Q7+R7+S7+T7+U7+V7+W7+X7+Y7+Z7+AA7+AB7</f>
        <v>21</v>
      </c>
      <c r="G7" s="145"/>
      <c r="H7" s="14">
        <v>1</v>
      </c>
      <c r="I7" s="6">
        <v>1</v>
      </c>
      <c r="J7" s="6">
        <v>1</v>
      </c>
      <c r="K7" s="6">
        <v>1</v>
      </c>
      <c r="L7" s="6">
        <v>1</v>
      </c>
      <c r="M7" s="18">
        <v>1</v>
      </c>
      <c r="N7" s="18">
        <v>1</v>
      </c>
      <c r="O7" s="18">
        <v>1</v>
      </c>
      <c r="P7" s="18">
        <v>1</v>
      </c>
      <c r="Q7" s="18">
        <v>1</v>
      </c>
      <c r="R7" s="73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8">
        <v>1</v>
      </c>
      <c r="Z7" s="8">
        <v>1</v>
      </c>
      <c r="AA7" s="8">
        <v>1</v>
      </c>
      <c r="AB7" s="116">
        <v>1</v>
      </c>
      <c r="AC7" s="102">
        <v>15</v>
      </c>
      <c r="AD7" s="103"/>
      <c r="AE7" s="50">
        <v>1</v>
      </c>
      <c r="AF7" s="45">
        <v>1</v>
      </c>
      <c r="AG7" s="45">
        <v>1</v>
      </c>
      <c r="AH7" s="45">
        <v>1</v>
      </c>
      <c r="AI7" s="45">
        <v>1</v>
      </c>
      <c r="AJ7" s="46">
        <v>1</v>
      </c>
      <c r="AK7" s="46">
        <v>1</v>
      </c>
      <c r="AL7" s="46">
        <v>1</v>
      </c>
      <c r="AM7" s="46">
        <v>1</v>
      </c>
      <c r="AN7" s="46">
        <v>1</v>
      </c>
      <c r="AO7" s="47">
        <v>1</v>
      </c>
      <c r="AP7" s="47">
        <v>1</v>
      </c>
      <c r="AQ7" s="47">
        <v>1</v>
      </c>
      <c r="AR7" s="45">
        <v>1</v>
      </c>
      <c r="AS7" s="62">
        <v>1</v>
      </c>
      <c r="AT7" s="87">
        <f>AV7+AW7+AX7+AY7+AZ7+BA7+BB7+BC7+BD7+BE7</f>
        <v>10</v>
      </c>
      <c r="AU7" s="87"/>
      <c r="AV7" s="14">
        <v>1</v>
      </c>
      <c r="AW7" s="14">
        <v>1</v>
      </c>
      <c r="AX7" s="6">
        <v>1</v>
      </c>
      <c r="AY7" s="77">
        <v>1</v>
      </c>
      <c r="AZ7" s="77">
        <v>1</v>
      </c>
      <c r="BA7" s="107">
        <v>1</v>
      </c>
      <c r="BB7" s="77">
        <v>1</v>
      </c>
      <c r="BC7" s="77">
        <v>1</v>
      </c>
      <c r="BD7" s="77">
        <v>1</v>
      </c>
      <c r="BE7" s="77">
        <v>1</v>
      </c>
      <c r="BF7" s="58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</row>
    <row r="8" spans="1:57" ht="15">
      <c r="A8" s="27" t="s">
        <v>104</v>
      </c>
      <c r="B8" s="4" t="s">
        <v>6</v>
      </c>
      <c r="C8" s="24" t="s">
        <v>95</v>
      </c>
      <c r="D8" s="131">
        <v>474.1448</v>
      </c>
      <c r="E8" s="140"/>
      <c r="F8" s="146">
        <f>H8+I8+J8+K8+L8+M8+N8+O8+P8+Q8+R8+S8+T8+U8+V8+W8+X8+Y8+Z8+AA8+AB8</f>
        <v>179.22139999999996</v>
      </c>
      <c r="G8" s="147"/>
      <c r="H8" s="14">
        <v>14.5713</v>
      </c>
      <c r="I8" s="6">
        <v>9.5624</v>
      </c>
      <c r="J8" s="6">
        <v>5.0798</v>
      </c>
      <c r="K8" s="6">
        <v>5.6668</v>
      </c>
      <c r="L8" s="6">
        <v>11.7558</v>
      </c>
      <c r="M8" s="18">
        <v>12.3365</v>
      </c>
      <c r="N8" s="18">
        <v>9.745</v>
      </c>
      <c r="O8" s="18">
        <v>9.7504</v>
      </c>
      <c r="P8" s="18">
        <v>9.7479</v>
      </c>
      <c r="Q8" s="18">
        <v>9.7483</v>
      </c>
      <c r="R8" s="73">
        <v>7.0139</v>
      </c>
      <c r="S8" s="7">
        <v>6.073</v>
      </c>
      <c r="T8" s="7">
        <v>12.3458</v>
      </c>
      <c r="U8" s="7">
        <v>4.0522</v>
      </c>
      <c r="V8" s="7">
        <v>7.4673</v>
      </c>
      <c r="W8" s="7">
        <v>7.1897</v>
      </c>
      <c r="X8" s="7">
        <v>4.5647</v>
      </c>
      <c r="Y8" s="8">
        <v>7.2333</v>
      </c>
      <c r="Z8" s="8">
        <v>4.5411</v>
      </c>
      <c r="AA8" s="8">
        <v>9.6402</v>
      </c>
      <c r="AB8" s="117">
        <v>11.136</v>
      </c>
      <c r="AC8" s="97">
        <v>159.8351</v>
      </c>
      <c r="AD8" s="98"/>
      <c r="AE8" s="51">
        <v>14.4479</v>
      </c>
      <c r="AF8" s="8">
        <v>6.7383</v>
      </c>
      <c r="AG8" s="8">
        <v>11.534</v>
      </c>
      <c r="AH8" s="8">
        <v>7.1504</v>
      </c>
      <c r="AI8" s="8">
        <v>6.9327</v>
      </c>
      <c r="AJ8" s="20">
        <v>14.7819</v>
      </c>
      <c r="AK8" s="20">
        <v>13.671</v>
      </c>
      <c r="AL8" s="20">
        <v>12.8673</v>
      </c>
      <c r="AM8" s="20">
        <v>5.1786</v>
      </c>
      <c r="AN8" s="20">
        <v>2.5678</v>
      </c>
      <c r="AO8" s="6">
        <v>20.6985</v>
      </c>
      <c r="AP8" s="6">
        <v>21.354</v>
      </c>
      <c r="AQ8" s="6">
        <v>7.1551</v>
      </c>
      <c r="AR8" s="8">
        <v>7.4416</v>
      </c>
      <c r="AS8" s="63">
        <v>7.2586</v>
      </c>
      <c r="AT8" s="174">
        <f>SUM(AV8:BE8)</f>
        <v>156.4423</v>
      </c>
      <c r="AU8" s="88"/>
      <c r="AV8" s="14">
        <v>19.4785</v>
      </c>
      <c r="AW8" s="14">
        <v>19.4618</v>
      </c>
      <c r="AX8" s="6">
        <v>31.8341</v>
      </c>
      <c r="AY8" s="78">
        <v>25.4164</v>
      </c>
      <c r="AZ8" s="78">
        <v>20.5695</v>
      </c>
      <c r="BA8" s="108">
        <v>3.821</v>
      </c>
      <c r="BB8" s="78">
        <v>3.823</v>
      </c>
      <c r="BC8" s="78">
        <v>3.804</v>
      </c>
      <c r="BD8" s="78">
        <v>16.751</v>
      </c>
      <c r="BE8" s="78">
        <v>11.483</v>
      </c>
    </row>
    <row r="9" spans="1:57" ht="15">
      <c r="A9" s="27" t="s">
        <v>105</v>
      </c>
      <c r="B9" s="4" t="s">
        <v>7</v>
      </c>
      <c r="C9" s="24"/>
      <c r="D9" s="131"/>
      <c r="E9" s="140"/>
      <c r="F9" s="146"/>
      <c r="G9" s="147"/>
      <c r="H9" s="14"/>
      <c r="I9" s="6"/>
      <c r="J9" s="6"/>
      <c r="K9" s="6"/>
      <c r="L9" s="6"/>
      <c r="M9" s="18"/>
      <c r="N9" s="18"/>
      <c r="O9" s="18"/>
      <c r="P9" s="18"/>
      <c r="Q9" s="18"/>
      <c r="R9" s="73"/>
      <c r="S9" s="7"/>
      <c r="T9" s="7"/>
      <c r="U9" s="7"/>
      <c r="V9" s="7"/>
      <c r="W9" s="7"/>
      <c r="X9" s="7"/>
      <c r="Y9" s="8"/>
      <c r="Z9" s="8"/>
      <c r="AA9" s="8"/>
      <c r="AB9" s="118"/>
      <c r="AC9" s="100"/>
      <c r="AD9" s="101"/>
      <c r="AE9" s="51"/>
      <c r="AF9" s="8"/>
      <c r="AG9" s="8"/>
      <c r="AH9" s="8"/>
      <c r="AI9" s="8"/>
      <c r="AJ9" s="20"/>
      <c r="AK9" s="20"/>
      <c r="AL9" s="20"/>
      <c r="AM9" s="20"/>
      <c r="AN9" s="20"/>
      <c r="AO9" s="6"/>
      <c r="AP9" s="6"/>
      <c r="AQ9" s="6"/>
      <c r="AR9" s="8"/>
      <c r="AS9" s="63"/>
      <c r="AT9" s="89"/>
      <c r="AU9" s="89"/>
      <c r="AV9" s="14"/>
      <c r="AW9" s="14"/>
      <c r="AX9" s="6"/>
      <c r="AY9" s="78"/>
      <c r="AZ9" s="78"/>
      <c r="BA9" s="108"/>
      <c r="BB9" s="78"/>
      <c r="BC9" s="78"/>
      <c r="BD9" s="78"/>
      <c r="BE9" s="78"/>
    </row>
    <row r="10" spans="1:57" ht="15">
      <c r="A10" s="27" t="s">
        <v>106</v>
      </c>
      <c r="B10" s="4" t="s">
        <v>8</v>
      </c>
      <c r="C10" s="24" t="s">
        <v>96</v>
      </c>
      <c r="D10" s="131">
        <v>7638</v>
      </c>
      <c r="E10" s="140"/>
      <c r="F10" s="146">
        <v>2888</v>
      </c>
      <c r="G10" s="147"/>
      <c r="H10" s="14">
        <v>230</v>
      </c>
      <c r="I10" s="6">
        <v>150</v>
      </c>
      <c r="J10" s="6">
        <v>80</v>
      </c>
      <c r="K10" s="6">
        <v>80</v>
      </c>
      <c r="L10" s="6">
        <v>180</v>
      </c>
      <c r="M10" s="18">
        <v>200</v>
      </c>
      <c r="N10" s="18">
        <v>160</v>
      </c>
      <c r="O10" s="18">
        <v>160</v>
      </c>
      <c r="P10" s="18">
        <v>160</v>
      </c>
      <c r="Q10" s="18">
        <v>160</v>
      </c>
      <c r="R10" s="73">
        <v>129</v>
      </c>
      <c r="S10" s="7">
        <v>99</v>
      </c>
      <c r="T10" s="7">
        <v>190</v>
      </c>
      <c r="U10" s="7">
        <v>71</v>
      </c>
      <c r="V10" s="7">
        <v>92</v>
      </c>
      <c r="W10" s="7">
        <v>110</v>
      </c>
      <c r="X10" s="7">
        <v>80</v>
      </c>
      <c r="Y10" s="8">
        <v>99</v>
      </c>
      <c r="Z10" s="8">
        <v>80</v>
      </c>
      <c r="AA10" s="8">
        <v>158</v>
      </c>
      <c r="AB10" s="99">
        <v>180</v>
      </c>
      <c r="AC10" s="97">
        <v>2355</v>
      </c>
      <c r="AD10" s="98"/>
      <c r="AE10" s="51">
        <v>215</v>
      </c>
      <c r="AF10" s="8">
        <v>108</v>
      </c>
      <c r="AG10" s="8">
        <v>170</v>
      </c>
      <c r="AH10" s="8">
        <v>110</v>
      </c>
      <c r="AI10" s="8">
        <v>99</v>
      </c>
      <c r="AJ10" s="20">
        <v>228</v>
      </c>
      <c r="AK10" s="20">
        <v>207</v>
      </c>
      <c r="AL10" s="20">
        <v>190</v>
      </c>
      <c r="AM10" s="20">
        <v>80</v>
      </c>
      <c r="AN10" s="20">
        <v>54</v>
      </c>
      <c r="AO10" s="6">
        <v>293</v>
      </c>
      <c r="AP10" s="6">
        <v>314</v>
      </c>
      <c r="AQ10" s="6">
        <v>110</v>
      </c>
      <c r="AR10" s="8">
        <v>86</v>
      </c>
      <c r="AS10" s="63">
        <v>91</v>
      </c>
      <c r="AT10" s="88">
        <v>2395</v>
      </c>
      <c r="AU10" s="89"/>
      <c r="AV10" s="14">
        <v>286</v>
      </c>
      <c r="AW10" s="14">
        <v>286</v>
      </c>
      <c r="AX10" s="6">
        <v>450</v>
      </c>
      <c r="AY10" s="78">
        <v>364</v>
      </c>
      <c r="AZ10" s="78">
        <v>300</v>
      </c>
      <c r="BA10" s="108">
        <v>80</v>
      </c>
      <c r="BB10" s="78">
        <v>80</v>
      </c>
      <c r="BC10" s="78">
        <v>79</v>
      </c>
      <c r="BD10" s="78">
        <v>230</v>
      </c>
      <c r="BE10" s="78">
        <v>240</v>
      </c>
    </row>
    <row r="11" spans="1:61" ht="15">
      <c r="A11" s="27" t="s">
        <v>107</v>
      </c>
      <c r="B11" s="4" t="s">
        <v>9</v>
      </c>
      <c r="C11" s="24" t="s">
        <v>10</v>
      </c>
      <c r="D11" s="131">
        <v>207</v>
      </c>
      <c r="E11" s="140"/>
      <c r="F11" s="146">
        <f>H11+I11+J11+K11+L11+M11+N11+O11+P11+Q11+R11+S11+T11+U11+V11+W11+X11+Y11+Z11+AA11+AB11</f>
        <v>81</v>
      </c>
      <c r="G11" s="147"/>
      <c r="H11" s="14">
        <v>6</v>
      </c>
      <c r="I11" s="6">
        <v>4</v>
      </c>
      <c r="J11" s="6">
        <v>2</v>
      </c>
      <c r="K11" s="6">
        <v>2</v>
      </c>
      <c r="L11" s="6">
        <v>5</v>
      </c>
      <c r="M11" s="18">
        <v>5</v>
      </c>
      <c r="N11" s="18">
        <v>4</v>
      </c>
      <c r="O11" s="18">
        <v>4</v>
      </c>
      <c r="P11" s="18">
        <v>4</v>
      </c>
      <c r="Q11" s="18">
        <v>4</v>
      </c>
      <c r="R11" s="73">
        <v>1</v>
      </c>
      <c r="S11" s="7">
        <v>7</v>
      </c>
      <c r="T11" s="7">
        <v>5</v>
      </c>
      <c r="U11" s="7">
        <v>2</v>
      </c>
      <c r="V11" s="7">
        <v>7</v>
      </c>
      <c r="W11" s="7">
        <v>3</v>
      </c>
      <c r="X11" s="7">
        <v>2</v>
      </c>
      <c r="Y11" s="8">
        <v>3</v>
      </c>
      <c r="Z11" s="8">
        <v>2</v>
      </c>
      <c r="AA11" s="8">
        <v>4</v>
      </c>
      <c r="AB11" s="118">
        <v>5</v>
      </c>
      <c r="AC11" s="97">
        <f>SUM(AE11:AS11)</f>
        <v>62</v>
      </c>
      <c r="AD11" s="98"/>
      <c r="AE11" s="51">
        <v>6</v>
      </c>
      <c r="AF11" s="8">
        <v>3</v>
      </c>
      <c r="AG11" s="8">
        <v>5</v>
      </c>
      <c r="AH11" s="8">
        <v>3</v>
      </c>
      <c r="AI11" s="8">
        <v>3</v>
      </c>
      <c r="AJ11" s="20">
        <v>6</v>
      </c>
      <c r="AK11" s="20">
        <v>6</v>
      </c>
      <c r="AL11" s="20">
        <v>5</v>
      </c>
      <c r="AM11" s="20">
        <v>2</v>
      </c>
      <c r="AN11" s="20">
        <v>1</v>
      </c>
      <c r="AO11" s="6">
        <v>8</v>
      </c>
      <c r="AP11" s="6">
        <v>9</v>
      </c>
      <c r="AQ11" s="6">
        <v>3</v>
      </c>
      <c r="AR11" s="8">
        <v>1</v>
      </c>
      <c r="AS11" s="63">
        <v>1</v>
      </c>
      <c r="AT11" s="88">
        <f>SUM(AV11:BE11)</f>
        <v>64</v>
      </c>
      <c r="AU11" s="89"/>
      <c r="AV11" s="14">
        <v>8</v>
      </c>
      <c r="AW11" s="14">
        <v>8</v>
      </c>
      <c r="AX11" s="6">
        <v>12</v>
      </c>
      <c r="AY11" s="78">
        <v>10</v>
      </c>
      <c r="AZ11" s="78">
        <v>8</v>
      </c>
      <c r="BA11" s="108">
        <v>2</v>
      </c>
      <c r="BB11" s="78">
        <v>2</v>
      </c>
      <c r="BC11" s="78">
        <v>2</v>
      </c>
      <c r="BD11" s="78">
        <v>6</v>
      </c>
      <c r="BE11" s="78">
        <v>6</v>
      </c>
      <c r="BI11" t="s">
        <v>169</v>
      </c>
    </row>
    <row r="12" spans="1:57" ht="15">
      <c r="A12" s="27"/>
      <c r="B12" s="2" t="s">
        <v>11</v>
      </c>
      <c r="C12" s="24" t="s">
        <v>12</v>
      </c>
      <c r="D12" s="131"/>
      <c r="E12" s="140"/>
      <c r="F12" s="146"/>
      <c r="G12" s="147"/>
      <c r="H12" s="14"/>
      <c r="I12" s="6"/>
      <c r="J12" s="6"/>
      <c r="K12" s="6"/>
      <c r="L12" s="6"/>
      <c r="M12" s="18"/>
      <c r="N12" s="18"/>
      <c r="O12" s="18"/>
      <c r="P12" s="18"/>
      <c r="Q12" s="18"/>
      <c r="R12" s="73"/>
      <c r="S12" s="7"/>
      <c r="T12" s="7"/>
      <c r="U12" s="7"/>
      <c r="V12" s="7"/>
      <c r="W12" s="7"/>
      <c r="X12" s="7"/>
      <c r="Y12" s="8"/>
      <c r="Z12" s="8"/>
      <c r="AA12" s="8"/>
      <c r="AB12" s="118"/>
      <c r="AC12" s="97"/>
      <c r="AD12" s="98"/>
      <c r="AE12" s="51"/>
      <c r="AF12" s="8"/>
      <c r="AG12" s="8"/>
      <c r="AH12" s="8"/>
      <c r="AI12" s="8"/>
      <c r="AJ12" s="20"/>
      <c r="AK12" s="20"/>
      <c r="AL12" s="20"/>
      <c r="AM12" s="20"/>
      <c r="AN12" s="20"/>
      <c r="AO12" s="6"/>
      <c r="AP12" s="6"/>
      <c r="AQ12" s="6"/>
      <c r="AR12" s="8"/>
      <c r="AS12" s="63"/>
      <c r="AT12" s="89"/>
      <c r="AU12" s="89"/>
      <c r="AV12" s="14"/>
      <c r="AW12" s="14"/>
      <c r="AX12" s="6"/>
      <c r="AY12" s="78"/>
      <c r="AZ12" s="78"/>
      <c r="BA12" s="108"/>
      <c r="BB12" s="78"/>
      <c r="BC12" s="78"/>
      <c r="BD12" s="78"/>
      <c r="BE12" s="78"/>
    </row>
    <row r="13" spans="1:57" ht="15">
      <c r="A13" s="27"/>
      <c r="B13" s="2" t="s">
        <v>13</v>
      </c>
      <c r="C13" s="24" t="s">
        <v>12</v>
      </c>
      <c r="D13" s="131"/>
      <c r="E13" s="140"/>
      <c r="F13" s="146"/>
      <c r="G13" s="147"/>
      <c r="H13" s="14"/>
      <c r="I13" s="6"/>
      <c r="J13" s="6"/>
      <c r="K13" s="6"/>
      <c r="L13" s="6"/>
      <c r="M13" s="18"/>
      <c r="N13" s="18"/>
      <c r="O13" s="18"/>
      <c r="P13" s="18"/>
      <c r="Q13" s="18"/>
      <c r="R13" s="73"/>
      <c r="S13" s="7"/>
      <c r="T13" s="7"/>
      <c r="U13" s="7"/>
      <c r="V13" s="7"/>
      <c r="W13" s="7"/>
      <c r="X13" s="7"/>
      <c r="Y13" s="8"/>
      <c r="Z13" s="8"/>
      <c r="AA13" s="8"/>
      <c r="AB13" s="118"/>
      <c r="AC13" s="97"/>
      <c r="AD13" s="98"/>
      <c r="AE13" s="51"/>
      <c r="AF13" s="8"/>
      <c r="AG13" s="8"/>
      <c r="AH13" s="8"/>
      <c r="AI13" s="8"/>
      <c r="AJ13" s="20"/>
      <c r="AK13" s="20"/>
      <c r="AL13" s="20"/>
      <c r="AM13" s="20"/>
      <c r="AN13" s="20"/>
      <c r="AO13" s="6"/>
      <c r="AP13" s="6"/>
      <c r="AQ13" s="6"/>
      <c r="AR13" s="8"/>
      <c r="AS13" s="63"/>
      <c r="AT13" s="89"/>
      <c r="AU13" s="89"/>
      <c r="AV13" s="14"/>
      <c r="AW13" s="14"/>
      <c r="AX13" s="6"/>
      <c r="AY13" s="78"/>
      <c r="AZ13" s="78"/>
      <c r="BA13" s="108"/>
      <c r="BB13" s="78"/>
      <c r="BC13" s="78"/>
      <c r="BD13" s="78"/>
      <c r="BE13" s="78"/>
    </row>
    <row r="14" spans="1:57" ht="15">
      <c r="A14" s="27" t="s">
        <v>108</v>
      </c>
      <c r="B14" s="4" t="s">
        <v>81</v>
      </c>
      <c r="C14" s="24"/>
      <c r="D14" s="131"/>
      <c r="E14" s="140"/>
      <c r="F14" s="146"/>
      <c r="G14" s="147"/>
      <c r="H14" s="67"/>
      <c r="I14" s="15"/>
      <c r="J14" s="15"/>
      <c r="K14" s="15"/>
      <c r="L14" s="15"/>
      <c r="M14" s="29"/>
      <c r="N14" s="29"/>
      <c r="O14" s="29"/>
      <c r="P14" s="29"/>
      <c r="Q14" s="29"/>
      <c r="R14" s="74"/>
      <c r="S14" s="30"/>
      <c r="T14" s="30"/>
      <c r="U14" s="30"/>
      <c r="V14" s="30"/>
      <c r="W14" s="30"/>
      <c r="X14" s="30"/>
      <c r="Y14" s="31"/>
      <c r="Z14" s="31"/>
      <c r="AA14" s="31"/>
      <c r="AB14" s="119"/>
      <c r="AC14" s="125"/>
      <c r="AD14" s="126"/>
      <c r="AE14" s="52"/>
      <c r="AF14" s="31"/>
      <c r="AG14" s="31"/>
      <c r="AH14" s="31"/>
      <c r="AI14" s="31"/>
      <c r="AJ14" s="32"/>
      <c r="AK14" s="32"/>
      <c r="AL14" s="32"/>
      <c r="AM14" s="32"/>
      <c r="AN14" s="32"/>
      <c r="AO14" s="15"/>
      <c r="AP14" s="15"/>
      <c r="AQ14" s="15"/>
      <c r="AR14" s="31"/>
      <c r="AS14" s="64"/>
      <c r="AT14" s="89"/>
      <c r="AU14" s="89"/>
      <c r="AV14" s="67"/>
      <c r="AW14" s="67"/>
      <c r="AX14" s="15"/>
      <c r="AY14" s="78"/>
      <c r="AZ14" s="78"/>
      <c r="BA14" s="108"/>
      <c r="BB14" s="78"/>
      <c r="BC14" s="78"/>
      <c r="BD14" s="78"/>
      <c r="BE14" s="78"/>
    </row>
    <row r="15" spans="1:57" ht="15">
      <c r="A15" s="27"/>
      <c r="B15" s="2" t="s">
        <v>82</v>
      </c>
      <c r="C15" s="24" t="s">
        <v>83</v>
      </c>
      <c r="D15" s="131">
        <v>0.02</v>
      </c>
      <c r="E15" s="140">
        <v>9.281</v>
      </c>
      <c r="F15" s="146">
        <v>0.02</v>
      </c>
      <c r="G15" s="147">
        <v>9.281</v>
      </c>
      <c r="H15" s="67"/>
      <c r="I15" s="15"/>
      <c r="J15" s="15">
        <v>0.02</v>
      </c>
      <c r="K15" s="15"/>
      <c r="L15" s="15"/>
      <c r="M15" s="29"/>
      <c r="N15" s="29"/>
      <c r="O15" s="29"/>
      <c r="P15" s="29"/>
      <c r="Q15" s="29"/>
      <c r="R15" s="74"/>
      <c r="S15" s="30"/>
      <c r="T15" s="30"/>
      <c r="U15" s="30"/>
      <c r="V15" s="30"/>
      <c r="W15" s="30"/>
      <c r="X15" s="30"/>
      <c r="Y15" s="31"/>
      <c r="Z15" s="31"/>
      <c r="AA15" s="31"/>
      <c r="AB15" s="119"/>
      <c r="AC15" s="125"/>
      <c r="AD15" s="126"/>
      <c r="AE15" s="52"/>
      <c r="AF15" s="31"/>
      <c r="AG15" s="31"/>
      <c r="AH15" s="31"/>
      <c r="AI15" s="31"/>
      <c r="AJ15" s="32"/>
      <c r="AK15" s="32"/>
      <c r="AL15" s="32"/>
      <c r="AM15" s="32"/>
      <c r="AN15" s="32"/>
      <c r="AO15" s="15"/>
      <c r="AP15" s="15"/>
      <c r="AQ15" s="15"/>
      <c r="AR15" s="31"/>
      <c r="AS15" s="64"/>
      <c r="AT15" s="89"/>
      <c r="AU15" s="89"/>
      <c r="AV15" s="67"/>
      <c r="AW15" s="67"/>
      <c r="AX15" s="15"/>
      <c r="AY15" s="78"/>
      <c r="AZ15" s="78"/>
      <c r="BA15" s="108"/>
      <c r="BB15" s="78"/>
      <c r="BC15" s="78"/>
      <c r="BD15" s="78"/>
      <c r="BE15" s="78"/>
    </row>
    <row r="16" spans="1:57" ht="15">
      <c r="A16" s="27"/>
      <c r="B16" s="2" t="s">
        <v>146</v>
      </c>
      <c r="C16" s="57" t="s">
        <v>147</v>
      </c>
      <c r="D16" s="131">
        <v>20</v>
      </c>
      <c r="E16" s="140">
        <v>8.333</v>
      </c>
      <c r="F16" s="151">
        <v>20</v>
      </c>
      <c r="G16" s="147">
        <v>8.333</v>
      </c>
      <c r="H16" s="67"/>
      <c r="I16" s="15"/>
      <c r="J16" s="15"/>
      <c r="K16" s="15"/>
      <c r="L16" s="15"/>
      <c r="M16" s="29"/>
      <c r="N16" s="29"/>
      <c r="O16" s="29"/>
      <c r="P16" s="29"/>
      <c r="Q16" s="29"/>
      <c r="R16" s="74"/>
      <c r="S16" s="30">
        <v>20</v>
      </c>
      <c r="T16" s="30"/>
      <c r="U16" s="30"/>
      <c r="V16" s="30"/>
      <c r="W16" s="30"/>
      <c r="X16" s="30"/>
      <c r="Y16" s="31"/>
      <c r="Z16" s="31"/>
      <c r="AA16" s="31"/>
      <c r="AB16" s="119"/>
      <c r="AC16" s="125"/>
      <c r="AD16" s="126"/>
      <c r="AE16" s="52"/>
      <c r="AF16" s="31"/>
      <c r="AG16" s="31"/>
      <c r="AH16" s="31"/>
      <c r="AI16" s="31"/>
      <c r="AJ16" s="32"/>
      <c r="AK16" s="32"/>
      <c r="AL16" s="32"/>
      <c r="AM16" s="32"/>
      <c r="AN16" s="32"/>
      <c r="AO16" s="15"/>
      <c r="AP16" s="15"/>
      <c r="AQ16" s="15"/>
      <c r="AR16" s="31"/>
      <c r="AS16" s="64"/>
      <c r="AT16" s="89"/>
      <c r="AU16" s="89"/>
      <c r="AV16" s="67"/>
      <c r="AW16" s="67"/>
      <c r="AX16" s="15"/>
      <c r="AY16" s="78"/>
      <c r="AZ16" s="78"/>
      <c r="BA16" s="108"/>
      <c r="BB16" s="78"/>
      <c r="BC16" s="78"/>
      <c r="BD16" s="78"/>
      <c r="BE16" s="78"/>
    </row>
    <row r="17" spans="1:57" ht="15">
      <c r="A17" s="27"/>
      <c r="B17" s="2" t="s">
        <v>148</v>
      </c>
      <c r="C17" s="57" t="s">
        <v>26</v>
      </c>
      <c r="D17" s="131">
        <v>516</v>
      </c>
      <c r="E17" s="140">
        <v>46.216</v>
      </c>
      <c r="F17" s="146">
        <f>H17+I17+J17+K17+L17+M17+N17+O17+P17+Q17+R17+S17+T17+U17+V17+W17+X17+Y17+Z17+AA17+AB17</f>
        <v>516</v>
      </c>
      <c r="G17" s="147">
        <v>46.216</v>
      </c>
      <c r="H17" s="67"/>
      <c r="I17" s="15"/>
      <c r="J17" s="15"/>
      <c r="K17" s="15"/>
      <c r="L17" s="15"/>
      <c r="M17" s="29"/>
      <c r="N17" s="29"/>
      <c r="O17" s="29"/>
      <c r="P17" s="29"/>
      <c r="Q17" s="29"/>
      <c r="R17" s="74"/>
      <c r="S17" s="30">
        <v>245</v>
      </c>
      <c r="T17" s="30"/>
      <c r="U17" s="30"/>
      <c r="V17" s="30">
        <v>271</v>
      </c>
      <c r="W17" s="30"/>
      <c r="X17" s="30"/>
      <c r="Y17" s="31"/>
      <c r="Z17" s="31"/>
      <c r="AA17" s="31"/>
      <c r="AB17" s="119"/>
      <c r="AC17" s="125"/>
      <c r="AD17" s="126"/>
      <c r="AE17" s="52"/>
      <c r="AF17" s="31"/>
      <c r="AG17" s="31"/>
      <c r="AH17" s="31"/>
      <c r="AI17" s="31"/>
      <c r="AJ17" s="32"/>
      <c r="AK17" s="32"/>
      <c r="AL17" s="32"/>
      <c r="AM17" s="32"/>
      <c r="AN17" s="32"/>
      <c r="AO17" s="15"/>
      <c r="AP17" s="15"/>
      <c r="AQ17" s="15"/>
      <c r="AR17" s="31"/>
      <c r="AS17" s="64"/>
      <c r="AT17" s="89"/>
      <c r="AU17" s="89"/>
      <c r="AV17" s="67"/>
      <c r="AW17" s="67"/>
      <c r="AX17" s="15"/>
      <c r="AY17" s="78"/>
      <c r="AZ17" s="78"/>
      <c r="BA17" s="108"/>
      <c r="BB17" s="78"/>
      <c r="BC17" s="78"/>
      <c r="BD17" s="78"/>
      <c r="BE17" s="78"/>
    </row>
    <row r="18" spans="1:57" ht="15">
      <c r="A18" s="27"/>
      <c r="B18" s="2" t="s">
        <v>149</v>
      </c>
      <c r="C18" s="57" t="s">
        <v>26</v>
      </c>
      <c r="D18" s="131">
        <f>F18+AC18+AT18</f>
        <v>52</v>
      </c>
      <c r="E18" s="141">
        <v>1.242</v>
      </c>
      <c r="F18" s="146">
        <f>H18+I18+J18+K18+L18+M18+N18+O18+P18+Q18+R18+S18+T18+U18+V18+W18+X18+Y18+Z18+AA18+AB18</f>
        <v>38</v>
      </c>
      <c r="G18" s="147">
        <v>0.9076</v>
      </c>
      <c r="H18" s="67">
        <v>12</v>
      </c>
      <c r="I18" s="15">
        <v>8</v>
      </c>
      <c r="J18" s="15">
        <v>4</v>
      </c>
      <c r="K18" s="15">
        <v>4</v>
      </c>
      <c r="L18" s="15">
        <v>10</v>
      </c>
      <c r="M18" s="29"/>
      <c r="N18" s="29"/>
      <c r="O18" s="29"/>
      <c r="P18" s="29"/>
      <c r="Q18" s="29"/>
      <c r="R18" s="74"/>
      <c r="S18" s="30"/>
      <c r="T18" s="30"/>
      <c r="U18" s="30"/>
      <c r="V18" s="30"/>
      <c r="W18" s="30"/>
      <c r="X18" s="30"/>
      <c r="Y18" s="31"/>
      <c r="Z18" s="31"/>
      <c r="AA18" s="31"/>
      <c r="AB18" s="119"/>
      <c r="AC18" s="97">
        <f>AE18+AF18+AG18+AH18+AJ18+AK18+AL18+AM18+AN18+AO18+AP18+AQ18+AR18+AS18</f>
        <v>14</v>
      </c>
      <c r="AD18" s="126">
        <v>0.3344</v>
      </c>
      <c r="AE18" s="52"/>
      <c r="AF18" s="31"/>
      <c r="AG18" s="31"/>
      <c r="AH18" s="31"/>
      <c r="AI18" s="31"/>
      <c r="AJ18" s="32"/>
      <c r="AK18" s="32"/>
      <c r="AL18" s="32">
        <v>10</v>
      </c>
      <c r="AM18" s="32">
        <v>4</v>
      </c>
      <c r="AN18" s="32"/>
      <c r="AO18" s="15"/>
      <c r="AP18" s="15"/>
      <c r="AQ18" s="15"/>
      <c r="AR18" s="31"/>
      <c r="AS18" s="64"/>
      <c r="AT18" s="89"/>
      <c r="AU18" s="89"/>
      <c r="AV18" s="67"/>
      <c r="AW18" s="67"/>
      <c r="AX18" s="15"/>
      <c r="AY18" s="78"/>
      <c r="AZ18" s="78"/>
      <c r="BA18" s="108"/>
      <c r="BB18" s="78"/>
      <c r="BC18" s="78"/>
      <c r="BD18" s="78"/>
      <c r="BE18" s="78"/>
    </row>
    <row r="19" spans="1:57" ht="15">
      <c r="A19" s="27" t="s">
        <v>109</v>
      </c>
      <c r="B19" s="4" t="s">
        <v>15</v>
      </c>
      <c r="C19" s="24"/>
      <c r="D19" s="131"/>
      <c r="E19" s="141"/>
      <c r="F19" s="146"/>
      <c r="G19" s="147"/>
      <c r="H19" s="67"/>
      <c r="I19" s="15"/>
      <c r="J19" s="15"/>
      <c r="K19" s="15"/>
      <c r="L19" s="15"/>
      <c r="M19" s="29"/>
      <c r="N19" s="29"/>
      <c r="O19" s="29"/>
      <c r="P19" s="29"/>
      <c r="Q19" s="29"/>
      <c r="R19" s="74"/>
      <c r="S19" s="30"/>
      <c r="T19" s="30"/>
      <c r="U19" s="30"/>
      <c r="V19" s="30"/>
      <c r="W19" s="30"/>
      <c r="X19" s="30"/>
      <c r="Y19" s="31"/>
      <c r="Z19" s="31"/>
      <c r="AA19" s="31"/>
      <c r="AB19" s="119"/>
      <c r="AC19" s="125"/>
      <c r="AD19" s="126"/>
      <c r="AE19" s="52"/>
      <c r="AF19" s="31"/>
      <c r="AG19" s="31"/>
      <c r="AH19" s="31"/>
      <c r="AI19" s="31"/>
      <c r="AJ19" s="32"/>
      <c r="AK19" s="32"/>
      <c r="AL19" s="32"/>
      <c r="AM19" s="32"/>
      <c r="AN19" s="32"/>
      <c r="AO19" s="15"/>
      <c r="AP19" s="15"/>
      <c r="AQ19" s="15"/>
      <c r="AR19" s="31"/>
      <c r="AS19" s="64"/>
      <c r="AT19" s="89"/>
      <c r="AU19" s="89"/>
      <c r="AV19" s="67"/>
      <c r="AW19" s="67"/>
      <c r="AX19" s="15"/>
      <c r="AY19" s="78"/>
      <c r="AZ19" s="78"/>
      <c r="BA19" s="108"/>
      <c r="BB19" s="78"/>
      <c r="BC19" s="78"/>
      <c r="BD19" s="78"/>
      <c r="BE19" s="78"/>
    </row>
    <row r="20" spans="1:57" ht="15">
      <c r="A20" s="27"/>
      <c r="B20" s="2" t="s">
        <v>16</v>
      </c>
      <c r="C20" s="24" t="s">
        <v>5</v>
      </c>
      <c r="D20" s="131"/>
      <c r="E20" s="141"/>
      <c r="F20" s="146"/>
      <c r="G20" s="147"/>
      <c r="H20" s="67"/>
      <c r="I20" s="15"/>
      <c r="J20" s="15"/>
      <c r="K20" s="15"/>
      <c r="L20" s="15"/>
      <c r="M20" s="29"/>
      <c r="N20" s="29"/>
      <c r="O20" s="29"/>
      <c r="P20" s="29"/>
      <c r="Q20" s="29"/>
      <c r="R20" s="74"/>
      <c r="S20" s="30"/>
      <c r="T20" s="30"/>
      <c r="U20" s="30"/>
      <c r="V20" s="30"/>
      <c r="W20" s="30"/>
      <c r="X20" s="30"/>
      <c r="Y20" s="31"/>
      <c r="Z20" s="31"/>
      <c r="AA20" s="31"/>
      <c r="AB20" s="119"/>
      <c r="AC20" s="125"/>
      <c r="AD20" s="126"/>
      <c r="AE20" s="52"/>
      <c r="AF20" s="31"/>
      <c r="AG20" s="31"/>
      <c r="AH20" s="31"/>
      <c r="AI20" s="31"/>
      <c r="AJ20" s="32"/>
      <c r="AK20" s="32"/>
      <c r="AL20" s="32"/>
      <c r="AM20" s="32"/>
      <c r="AN20" s="32"/>
      <c r="AO20" s="15"/>
      <c r="AP20" s="15"/>
      <c r="AQ20" s="15"/>
      <c r="AR20" s="31"/>
      <c r="AS20" s="64"/>
      <c r="AT20" s="89"/>
      <c r="AU20" s="89"/>
      <c r="AV20" s="67"/>
      <c r="AW20" s="67"/>
      <c r="AX20" s="15"/>
      <c r="AY20" s="78"/>
      <c r="AZ20" s="78"/>
      <c r="BA20" s="108"/>
      <c r="BB20" s="78"/>
      <c r="BC20" s="78"/>
      <c r="BD20" s="78"/>
      <c r="BE20" s="78"/>
    </row>
    <row r="21" spans="1:57" ht="15">
      <c r="A21" s="27" t="s">
        <v>110</v>
      </c>
      <c r="B21" s="4" t="s">
        <v>17</v>
      </c>
      <c r="C21" s="24" t="s">
        <v>5</v>
      </c>
      <c r="D21" s="131">
        <v>46</v>
      </c>
      <c r="E21" s="141">
        <v>2954</v>
      </c>
      <c r="F21" s="146">
        <f>H21+I21+J21+K21+L21+M21+N21+O21+P21+Q21+R21+S21+T21+U21+V21+W21+X21+Y21+Z21+AA21+AB21</f>
        <v>21</v>
      </c>
      <c r="G21" s="147">
        <v>1155.91</v>
      </c>
      <c r="H21" s="67">
        <v>1</v>
      </c>
      <c r="I21" s="15">
        <v>1</v>
      </c>
      <c r="J21" s="15">
        <v>1</v>
      </c>
      <c r="K21" s="15">
        <v>1</v>
      </c>
      <c r="L21" s="15">
        <v>1</v>
      </c>
      <c r="M21" s="29">
        <v>1</v>
      </c>
      <c r="N21" s="29">
        <v>1</v>
      </c>
      <c r="O21" s="29">
        <v>1</v>
      </c>
      <c r="P21" s="29">
        <v>1</v>
      </c>
      <c r="Q21" s="29">
        <v>1</v>
      </c>
      <c r="R21" s="74">
        <v>1</v>
      </c>
      <c r="S21" s="30">
        <v>1</v>
      </c>
      <c r="T21" s="30">
        <v>1</v>
      </c>
      <c r="U21" s="30">
        <v>1</v>
      </c>
      <c r="V21" s="30">
        <v>1</v>
      </c>
      <c r="W21" s="30">
        <v>1</v>
      </c>
      <c r="X21" s="30">
        <v>1</v>
      </c>
      <c r="Y21" s="31">
        <v>1</v>
      </c>
      <c r="Z21" s="31">
        <v>1</v>
      </c>
      <c r="AA21" s="31">
        <v>1</v>
      </c>
      <c r="AB21" s="119">
        <v>1</v>
      </c>
      <c r="AC21" s="97">
        <v>15</v>
      </c>
      <c r="AD21" s="126">
        <v>884.77</v>
      </c>
      <c r="AE21" s="52">
        <v>1</v>
      </c>
      <c r="AF21" s="31">
        <v>1</v>
      </c>
      <c r="AG21" s="31">
        <v>1</v>
      </c>
      <c r="AH21" s="31">
        <v>1</v>
      </c>
      <c r="AI21" s="31">
        <v>1</v>
      </c>
      <c r="AJ21" s="32">
        <v>1</v>
      </c>
      <c r="AK21" s="32">
        <v>1</v>
      </c>
      <c r="AL21" s="32">
        <v>1</v>
      </c>
      <c r="AM21" s="32">
        <v>1</v>
      </c>
      <c r="AN21" s="32">
        <v>1</v>
      </c>
      <c r="AO21" s="15">
        <v>1</v>
      </c>
      <c r="AP21" s="15">
        <v>1</v>
      </c>
      <c r="AQ21" s="15">
        <v>1</v>
      </c>
      <c r="AR21" s="31">
        <v>1</v>
      </c>
      <c r="AS21" s="64">
        <v>1</v>
      </c>
      <c r="AT21" s="88">
        <f>AV21+AW21+AX21+AY21+AZ21+BA21+BB21+BC21+BD21+BE21</f>
        <v>10</v>
      </c>
      <c r="AU21" s="89">
        <v>913.32</v>
      </c>
      <c r="AV21" s="67">
        <v>1</v>
      </c>
      <c r="AW21" s="67">
        <v>1</v>
      </c>
      <c r="AX21" s="15">
        <v>1</v>
      </c>
      <c r="AY21" s="78">
        <v>1</v>
      </c>
      <c r="AZ21" s="78">
        <v>1</v>
      </c>
      <c r="BA21" s="108">
        <v>1</v>
      </c>
      <c r="BB21" s="78">
        <v>1</v>
      </c>
      <c r="BC21" s="78">
        <v>1</v>
      </c>
      <c r="BD21" s="78">
        <v>1</v>
      </c>
      <c r="BE21" s="78">
        <v>1</v>
      </c>
    </row>
    <row r="22" spans="1:57" ht="15">
      <c r="A22" s="27"/>
      <c r="B22" s="2" t="s">
        <v>18</v>
      </c>
      <c r="C22" s="24" t="s">
        <v>5</v>
      </c>
      <c r="D22" s="131">
        <v>46</v>
      </c>
      <c r="E22" s="141">
        <v>2889.89</v>
      </c>
      <c r="F22" s="146">
        <f>H22+I22+J22+K22+L22+M22+N22+O22+P22+Q22+R22+S22+T22+U22+V22+W22+X22+Y22+Z22+AA22+AB22</f>
        <v>21</v>
      </c>
      <c r="G22" s="147">
        <v>1130.826</v>
      </c>
      <c r="H22" s="67">
        <v>1</v>
      </c>
      <c r="I22" s="15">
        <v>1</v>
      </c>
      <c r="J22" s="15">
        <v>1</v>
      </c>
      <c r="K22" s="15">
        <v>1</v>
      </c>
      <c r="L22" s="15">
        <v>1</v>
      </c>
      <c r="M22" s="29">
        <v>1</v>
      </c>
      <c r="N22" s="29">
        <v>1</v>
      </c>
      <c r="O22" s="29">
        <v>1</v>
      </c>
      <c r="P22" s="29">
        <v>1</v>
      </c>
      <c r="Q22" s="29">
        <v>1</v>
      </c>
      <c r="R22" s="74">
        <v>1</v>
      </c>
      <c r="S22" s="30">
        <v>1</v>
      </c>
      <c r="T22" s="30">
        <v>1</v>
      </c>
      <c r="U22" s="30">
        <v>1</v>
      </c>
      <c r="V22" s="30">
        <v>1</v>
      </c>
      <c r="W22" s="30">
        <v>1</v>
      </c>
      <c r="X22" s="30">
        <v>1</v>
      </c>
      <c r="Y22" s="31">
        <v>1</v>
      </c>
      <c r="Z22" s="31">
        <v>1</v>
      </c>
      <c r="AA22" s="31">
        <v>1</v>
      </c>
      <c r="AB22" s="119">
        <v>1</v>
      </c>
      <c r="AC22" s="97">
        <v>15</v>
      </c>
      <c r="AD22" s="126">
        <v>865.57</v>
      </c>
      <c r="AE22" s="52">
        <v>1</v>
      </c>
      <c r="AF22" s="31">
        <v>1</v>
      </c>
      <c r="AG22" s="31">
        <v>1</v>
      </c>
      <c r="AH22" s="31">
        <v>1</v>
      </c>
      <c r="AI22" s="31">
        <v>1</v>
      </c>
      <c r="AJ22" s="32">
        <v>1</v>
      </c>
      <c r="AK22" s="32">
        <v>1</v>
      </c>
      <c r="AL22" s="32">
        <v>1</v>
      </c>
      <c r="AM22" s="32">
        <v>1</v>
      </c>
      <c r="AN22" s="32">
        <v>1</v>
      </c>
      <c r="AO22" s="15">
        <v>1</v>
      </c>
      <c r="AP22" s="15">
        <v>1</v>
      </c>
      <c r="AQ22" s="15">
        <v>1</v>
      </c>
      <c r="AR22" s="31">
        <v>1</v>
      </c>
      <c r="AS22" s="64">
        <v>1</v>
      </c>
      <c r="AT22" s="88">
        <f>AV22+AW22+AX22+AY22+AZ22+BA22+BB22+BC22+BD22+BE22</f>
        <v>10</v>
      </c>
      <c r="AU22" s="89">
        <v>893.494</v>
      </c>
      <c r="AV22" s="67">
        <v>1</v>
      </c>
      <c r="AW22" s="67">
        <v>1</v>
      </c>
      <c r="AX22" s="15">
        <v>1</v>
      </c>
      <c r="AY22" s="78">
        <v>1</v>
      </c>
      <c r="AZ22" s="78">
        <v>1</v>
      </c>
      <c r="BA22" s="108">
        <v>1</v>
      </c>
      <c r="BB22" s="78">
        <v>1</v>
      </c>
      <c r="BC22" s="78">
        <v>1</v>
      </c>
      <c r="BD22" s="78">
        <v>1</v>
      </c>
      <c r="BE22" s="78">
        <v>1</v>
      </c>
    </row>
    <row r="23" spans="1:57" ht="15">
      <c r="A23" s="27"/>
      <c r="B23" s="2" t="s">
        <v>19</v>
      </c>
      <c r="C23" s="24" t="s">
        <v>5</v>
      </c>
      <c r="D23" s="131">
        <f>F23+AC23+AT23</f>
        <v>0</v>
      </c>
      <c r="E23" s="141"/>
      <c r="F23" s="146"/>
      <c r="G23" s="147"/>
      <c r="H23" s="67"/>
      <c r="I23" s="15"/>
      <c r="J23" s="15"/>
      <c r="K23" s="15"/>
      <c r="L23" s="15"/>
      <c r="M23" s="29"/>
      <c r="N23" s="29"/>
      <c r="O23" s="29"/>
      <c r="P23" s="29"/>
      <c r="Q23" s="29"/>
      <c r="R23" s="74"/>
      <c r="S23" s="30"/>
      <c r="T23" s="30"/>
      <c r="U23" s="30"/>
      <c r="V23" s="30"/>
      <c r="W23" s="30"/>
      <c r="X23" s="30"/>
      <c r="Y23" s="31"/>
      <c r="Z23" s="31"/>
      <c r="AA23" s="31"/>
      <c r="AB23" s="119"/>
      <c r="AC23" s="125"/>
      <c r="AD23" s="126"/>
      <c r="AE23" s="52"/>
      <c r="AF23" s="31"/>
      <c r="AG23" s="31"/>
      <c r="AH23" s="31"/>
      <c r="AI23" s="31"/>
      <c r="AJ23" s="32"/>
      <c r="AK23" s="32"/>
      <c r="AL23" s="32"/>
      <c r="AM23" s="32"/>
      <c r="AN23" s="32"/>
      <c r="AO23" s="15"/>
      <c r="AP23" s="15"/>
      <c r="AQ23" s="15"/>
      <c r="AR23" s="31"/>
      <c r="AS23" s="64"/>
      <c r="AT23" s="89"/>
      <c r="AU23" s="89"/>
      <c r="AV23" s="67"/>
      <c r="AW23" s="67"/>
      <c r="AX23" s="15"/>
      <c r="AY23" s="78"/>
      <c r="AZ23" s="78"/>
      <c r="BA23" s="108"/>
      <c r="BB23" s="78"/>
      <c r="BC23" s="78"/>
      <c r="BD23" s="78"/>
      <c r="BE23" s="78"/>
    </row>
    <row r="24" spans="1:57" ht="15">
      <c r="A24" s="27" t="s">
        <v>111</v>
      </c>
      <c r="B24" s="4" t="s">
        <v>20</v>
      </c>
      <c r="C24" s="24"/>
      <c r="D24" s="131"/>
      <c r="E24" s="141"/>
      <c r="F24" s="146"/>
      <c r="G24" s="147"/>
      <c r="H24" s="67"/>
      <c r="I24" s="15"/>
      <c r="J24" s="15"/>
      <c r="K24" s="15"/>
      <c r="L24" s="15"/>
      <c r="M24" s="29"/>
      <c r="N24" s="29"/>
      <c r="O24" s="29"/>
      <c r="P24" s="29"/>
      <c r="Q24" s="29"/>
      <c r="R24" s="74"/>
      <c r="S24" s="30"/>
      <c r="T24" s="30"/>
      <c r="U24" s="30"/>
      <c r="V24" s="30"/>
      <c r="W24" s="30"/>
      <c r="X24" s="30"/>
      <c r="Y24" s="31"/>
      <c r="Z24" s="31"/>
      <c r="AA24" s="31"/>
      <c r="AB24" s="119"/>
      <c r="AC24" s="125"/>
      <c r="AD24" s="126"/>
      <c r="AE24" s="52"/>
      <c r="AF24" s="31"/>
      <c r="AG24" s="31"/>
      <c r="AH24" s="31"/>
      <c r="AI24" s="31"/>
      <c r="AJ24" s="32"/>
      <c r="AK24" s="32"/>
      <c r="AL24" s="32"/>
      <c r="AM24" s="32"/>
      <c r="AN24" s="32"/>
      <c r="AO24" s="15"/>
      <c r="AP24" s="15"/>
      <c r="AQ24" s="15"/>
      <c r="AR24" s="31"/>
      <c r="AS24" s="64"/>
      <c r="AT24" s="89"/>
      <c r="AU24" s="89"/>
      <c r="AV24" s="67"/>
      <c r="AW24" s="67"/>
      <c r="AX24" s="15"/>
      <c r="AY24" s="78"/>
      <c r="AZ24" s="78"/>
      <c r="BA24" s="108"/>
      <c r="BB24" s="78"/>
      <c r="BC24" s="78"/>
      <c r="BD24" s="78"/>
      <c r="BE24" s="78"/>
    </row>
    <row r="25" spans="1:57" ht="15">
      <c r="A25" s="27"/>
      <c r="B25" s="2" t="s">
        <v>21</v>
      </c>
      <c r="C25" s="24" t="s">
        <v>22</v>
      </c>
      <c r="D25" s="131"/>
      <c r="E25" s="141"/>
      <c r="F25" s="146"/>
      <c r="G25" s="147"/>
      <c r="H25" s="67"/>
      <c r="I25" s="15"/>
      <c r="J25" s="15"/>
      <c r="K25" s="15"/>
      <c r="L25" s="15"/>
      <c r="M25" s="29"/>
      <c r="N25" s="29"/>
      <c r="O25" s="29"/>
      <c r="P25" s="29"/>
      <c r="Q25" s="29"/>
      <c r="R25" s="74"/>
      <c r="S25" s="30"/>
      <c r="T25" s="30"/>
      <c r="U25" s="30"/>
      <c r="V25" s="30"/>
      <c r="W25" s="30"/>
      <c r="X25" s="30"/>
      <c r="Y25" s="31"/>
      <c r="Z25" s="31"/>
      <c r="AA25" s="31"/>
      <c r="AB25" s="119"/>
      <c r="AC25" s="125"/>
      <c r="AD25" s="126"/>
      <c r="AE25" s="52"/>
      <c r="AF25" s="31"/>
      <c r="AG25" s="31"/>
      <c r="AH25" s="31"/>
      <c r="AI25" s="31"/>
      <c r="AJ25" s="32"/>
      <c r="AK25" s="32"/>
      <c r="AL25" s="32"/>
      <c r="AM25" s="32"/>
      <c r="AN25" s="32"/>
      <c r="AO25" s="15"/>
      <c r="AP25" s="15"/>
      <c r="AQ25" s="15"/>
      <c r="AR25" s="31"/>
      <c r="AS25" s="64"/>
      <c r="AT25" s="89"/>
      <c r="AU25" s="89"/>
      <c r="AV25" s="67"/>
      <c r="AW25" s="67"/>
      <c r="AX25" s="15"/>
      <c r="AY25" s="78"/>
      <c r="AZ25" s="78"/>
      <c r="BA25" s="108"/>
      <c r="BB25" s="78"/>
      <c r="BC25" s="78"/>
      <c r="BD25" s="78"/>
      <c r="BE25" s="78"/>
    </row>
    <row r="26" spans="1:57" ht="15">
      <c r="A26" s="27" t="s">
        <v>112</v>
      </c>
      <c r="B26" s="4" t="s">
        <v>23</v>
      </c>
      <c r="C26" s="24" t="s">
        <v>5</v>
      </c>
      <c r="D26" s="131">
        <v>46</v>
      </c>
      <c r="E26" s="141">
        <v>6769</v>
      </c>
      <c r="F26" s="146">
        <f aca="true" t="shared" si="0" ref="F26:F40">H26+I26+J26+K26+L26+M26+N26+O26+P26+Q26+R26+S26+T26+U26+V26+W26+X26+Y26+Z26+AA26+AB26</f>
        <v>21</v>
      </c>
      <c r="G26" s="147">
        <v>2648.74</v>
      </c>
      <c r="H26" s="67">
        <v>1</v>
      </c>
      <c r="I26" s="15">
        <v>1</v>
      </c>
      <c r="J26" s="15">
        <v>1</v>
      </c>
      <c r="K26" s="15">
        <v>1</v>
      </c>
      <c r="L26" s="15">
        <v>1</v>
      </c>
      <c r="M26" s="29">
        <v>1</v>
      </c>
      <c r="N26" s="29">
        <v>1</v>
      </c>
      <c r="O26" s="29">
        <v>1</v>
      </c>
      <c r="P26" s="29">
        <v>1</v>
      </c>
      <c r="Q26" s="29">
        <v>1</v>
      </c>
      <c r="R26" s="74">
        <v>1</v>
      </c>
      <c r="S26" s="30">
        <v>1</v>
      </c>
      <c r="T26" s="30">
        <v>1</v>
      </c>
      <c r="U26" s="30">
        <v>1</v>
      </c>
      <c r="V26" s="30">
        <v>1</v>
      </c>
      <c r="W26" s="30">
        <v>1</v>
      </c>
      <c r="X26" s="30">
        <v>1</v>
      </c>
      <c r="Y26" s="31">
        <v>1</v>
      </c>
      <c r="Z26" s="31">
        <v>1</v>
      </c>
      <c r="AA26" s="31">
        <v>1</v>
      </c>
      <c r="AB26" s="119">
        <v>1</v>
      </c>
      <c r="AC26" s="97">
        <v>15</v>
      </c>
      <c r="AD26" s="126">
        <v>2027.43</v>
      </c>
      <c r="AE26" s="52">
        <v>1</v>
      </c>
      <c r="AF26" s="31">
        <v>1</v>
      </c>
      <c r="AG26" s="31">
        <v>1</v>
      </c>
      <c r="AH26" s="31">
        <v>1</v>
      </c>
      <c r="AI26" s="31">
        <v>1</v>
      </c>
      <c r="AJ26" s="32">
        <v>1</v>
      </c>
      <c r="AK26" s="32">
        <v>1</v>
      </c>
      <c r="AL26" s="32">
        <v>1</v>
      </c>
      <c r="AM26" s="32">
        <v>1</v>
      </c>
      <c r="AN26" s="32">
        <v>1</v>
      </c>
      <c r="AO26" s="15">
        <v>1</v>
      </c>
      <c r="AP26" s="15">
        <v>1</v>
      </c>
      <c r="AQ26" s="15">
        <v>1</v>
      </c>
      <c r="AR26" s="31">
        <v>1</v>
      </c>
      <c r="AS26" s="64">
        <v>1</v>
      </c>
      <c r="AT26" s="88">
        <f>AV26+AW26+AX26+AY26+AZ26+BA26+BB26+BC26+BD26+BE26</f>
        <v>10</v>
      </c>
      <c r="AU26" s="89">
        <v>2092.83</v>
      </c>
      <c r="AV26" s="67">
        <v>1</v>
      </c>
      <c r="AW26" s="67">
        <v>1</v>
      </c>
      <c r="AX26" s="15">
        <v>1</v>
      </c>
      <c r="AY26" s="78">
        <v>1</v>
      </c>
      <c r="AZ26" s="78">
        <v>1</v>
      </c>
      <c r="BA26" s="108">
        <v>1</v>
      </c>
      <c r="BB26" s="78">
        <v>1</v>
      </c>
      <c r="BC26" s="78">
        <v>1</v>
      </c>
      <c r="BD26" s="78">
        <v>1</v>
      </c>
      <c r="BE26" s="78">
        <v>1</v>
      </c>
    </row>
    <row r="27" spans="1:57" ht="15">
      <c r="A27" s="27"/>
      <c r="B27" s="2" t="s">
        <v>152</v>
      </c>
      <c r="C27" s="57" t="s">
        <v>147</v>
      </c>
      <c r="D27" s="131">
        <f>F27+AC27+AT27</f>
        <v>230</v>
      </c>
      <c r="E27" s="141">
        <v>54.12</v>
      </c>
      <c r="F27" s="146">
        <f t="shared" si="0"/>
        <v>155</v>
      </c>
      <c r="G27" s="147">
        <v>36.472</v>
      </c>
      <c r="H27" s="67">
        <v>10</v>
      </c>
      <c r="I27" s="15">
        <v>10</v>
      </c>
      <c r="J27" s="15">
        <v>10</v>
      </c>
      <c r="K27" s="15">
        <v>10</v>
      </c>
      <c r="L27" s="15">
        <v>10</v>
      </c>
      <c r="M27" s="29">
        <v>10</v>
      </c>
      <c r="N27" s="29">
        <v>10</v>
      </c>
      <c r="O27" s="29">
        <v>10</v>
      </c>
      <c r="P27" s="29">
        <v>10</v>
      </c>
      <c r="Q27" s="29">
        <v>10</v>
      </c>
      <c r="R27" s="74"/>
      <c r="S27" s="30">
        <v>10</v>
      </c>
      <c r="T27" s="30">
        <v>10</v>
      </c>
      <c r="U27" s="30">
        <v>5</v>
      </c>
      <c r="V27" s="30">
        <v>10</v>
      </c>
      <c r="W27" s="30"/>
      <c r="X27" s="30"/>
      <c r="Y27" s="31">
        <v>10</v>
      </c>
      <c r="Z27" s="31">
        <v>10</v>
      </c>
      <c r="AA27" s="31"/>
      <c r="AB27" s="119"/>
      <c r="AC27" s="97">
        <f aca="true" t="shared" si="1" ref="AC27:AC32">AE27+AF27+AG27+AH27+AJ27+AK27+AL27+AM27+AN27+AO27+AP27+AQ27+AR27+AS27</f>
        <v>75</v>
      </c>
      <c r="AD27" s="126">
        <v>17.648</v>
      </c>
      <c r="AE27" s="52">
        <v>10</v>
      </c>
      <c r="AF27" s="31">
        <v>10</v>
      </c>
      <c r="AG27" s="31">
        <v>10</v>
      </c>
      <c r="AH27" s="31">
        <v>10</v>
      </c>
      <c r="AI27" s="31">
        <v>10</v>
      </c>
      <c r="AJ27" s="32"/>
      <c r="AK27" s="32">
        <v>20</v>
      </c>
      <c r="AL27" s="32">
        <v>10</v>
      </c>
      <c r="AM27" s="32"/>
      <c r="AN27" s="32"/>
      <c r="AO27" s="15">
        <v>5</v>
      </c>
      <c r="AP27" s="15"/>
      <c r="AQ27" s="15"/>
      <c r="AR27" s="31"/>
      <c r="AS27" s="64"/>
      <c r="AT27" s="88"/>
      <c r="AU27" s="89"/>
      <c r="AV27" s="67"/>
      <c r="AW27" s="67"/>
      <c r="AX27" s="15"/>
      <c r="AY27" s="78"/>
      <c r="AZ27" s="78"/>
      <c r="BA27" s="108"/>
      <c r="BB27" s="78"/>
      <c r="BC27" s="78"/>
      <c r="BD27" s="78"/>
      <c r="BE27" s="78"/>
    </row>
    <row r="28" spans="1:57" ht="15">
      <c r="A28" s="27"/>
      <c r="B28" s="2" t="s">
        <v>150</v>
      </c>
      <c r="C28" s="57" t="s">
        <v>151</v>
      </c>
      <c r="D28" s="131">
        <f>F28+AC28+AT28</f>
        <v>470</v>
      </c>
      <c r="E28" s="141">
        <v>436.43</v>
      </c>
      <c r="F28" s="146">
        <f t="shared" si="0"/>
        <v>395</v>
      </c>
      <c r="G28" s="147">
        <v>366.78</v>
      </c>
      <c r="H28" s="67">
        <v>10</v>
      </c>
      <c r="I28" s="15">
        <v>10</v>
      </c>
      <c r="J28" s="15">
        <v>10</v>
      </c>
      <c r="K28" s="15">
        <v>10</v>
      </c>
      <c r="L28" s="15">
        <v>10</v>
      </c>
      <c r="M28" s="29">
        <v>10</v>
      </c>
      <c r="N28" s="29">
        <v>10</v>
      </c>
      <c r="O28" s="29">
        <v>10</v>
      </c>
      <c r="P28" s="29">
        <v>10</v>
      </c>
      <c r="Q28" s="29">
        <v>10</v>
      </c>
      <c r="R28" s="74"/>
      <c r="S28" s="30">
        <v>250</v>
      </c>
      <c r="T28" s="30">
        <v>10</v>
      </c>
      <c r="U28" s="30">
        <v>5</v>
      </c>
      <c r="V28" s="30">
        <v>10</v>
      </c>
      <c r="W28" s="30"/>
      <c r="X28" s="30"/>
      <c r="Y28" s="31">
        <v>10</v>
      </c>
      <c r="Z28" s="31">
        <v>10</v>
      </c>
      <c r="AA28" s="31"/>
      <c r="AB28" s="119"/>
      <c r="AC28" s="97">
        <f t="shared" si="1"/>
        <v>75</v>
      </c>
      <c r="AD28" s="126">
        <v>69.65</v>
      </c>
      <c r="AE28" s="52">
        <v>10</v>
      </c>
      <c r="AF28" s="31">
        <v>10</v>
      </c>
      <c r="AG28" s="31">
        <v>10</v>
      </c>
      <c r="AH28" s="31">
        <v>10</v>
      </c>
      <c r="AI28" s="31">
        <v>10</v>
      </c>
      <c r="AJ28" s="32"/>
      <c r="AK28" s="32">
        <v>20</v>
      </c>
      <c r="AL28" s="32">
        <v>10</v>
      </c>
      <c r="AM28" s="32"/>
      <c r="AN28" s="32"/>
      <c r="AO28" s="15">
        <v>5</v>
      </c>
      <c r="AP28" s="15"/>
      <c r="AQ28" s="15"/>
      <c r="AR28" s="31"/>
      <c r="AS28" s="64"/>
      <c r="AT28" s="88"/>
      <c r="AU28" s="89"/>
      <c r="AV28" s="67"/>
      <c r="AW28" s="67"/>
      <c r="AX28" s="15"/>
      <c r="AY28" s="78"/>
      <c r="AZ28" s="78"/>
      <c r="BA28" s="108"/>
      <c r="BB28" s="78"/>
      <c r="BC28" s="78"/>
      <c r="BD28" s="78"/>
      <c r="BE28" s="78"/>
    </row>
    <row r="29" spans="1:57" ht="15">
      <c r="A29" s="27" t="s">
        <v>113</v>
      </c>
      <c r="B29" s="4" t="s">
        <v>24</v>
      </c>
      <c r="C29" s="24" t="s">
        <v>5</v>
      </c>
      <c r="D29" s="131">
        <v>46</v>
      </c>
      <c r="E29" s="141">
        <v>4762.85</v>
      </c>
      <c r="F29" s="146">
        <f t="shared" si="0"/>
        <v>21</v>
      </c>
      <c r="G29" s="147">
        <v>1863.72</v>
      </c>
      <c r="H29" s="67">
        <v>1</v>
      </c>
      <c r="I29" s="15">
        <v>1</v>
      </c>
      <c r="J29" s="15">
        <v>1</v>
      </c>
      <c r="K29" s="15">
        <v>1</v>
      </c>
      <c r="L29" s="15">
        <v>1</v>
      </c>
      <c r="M29" s="29">
        <v>1</v>
      </c>
      <c r="N29" s="29">
        <v>1</v>
      </c>
      <c r="O29" s="29">
        <v>1</v>
      </c>
      <c r="P29" s="29">
        <v>1</v>
      </c>
      <c r="Q29" s="29">
        <v>1</v>
      </c>
      <c r="R29" s="74">
        <v>1</v>
      </c>
      <c r="S29" s="30">
        <v>1</v>
      </c>
      <c r="T29" s="30">
        <v>1</v>
      </c>
      <c r="U29" s="30">
        <v>1</v>
      </c>
      <c r="V29" s="30">
        <v>1</v>
      </c>
      <c r="W29" s="30">
        <v>1</v>
      </c>
      <c r="X29" s="30">
        <v>1</v>
      </c>
      <c r="Y29" s="31">
        <v>1</v>
      </c>
      <c r="Z29" s="31">
        <v>1</v>
      </c>
      <c r="AA29" s="31">
        <v>1</v>
      </c>
      <c r="AB29" s="119">
        <v>1</v>
      </c>
      <c r="AC29" s="97">
        <v>15</v>
      </c>
      <c r="AD29" s="126">
        <v>1426.55</v>
      </c>
      <c r="AE29" s="52">
        <v>1</v>
      </c>
      <c r="AF29" s="31">
        <v>1</v>
      </c>
      <c r="AG29" s="31">
        <v>1</v>
      </c>
      <c r="AH29" s="31">
        <v>1</v>
      </c>
      <c r="AI29" s="31">
        <v>1</v>
      </c>
      <c r="AJ29" s="32">
        <v>1</v>
      </c>
      <c r="AK29" s="32">
        <v>1</v>
      </c>
      <c r="AL29" s="32">
        <v>1</v>
      </c>
      <c r="AM29" s="32">
        <v>1</v>
      </c>
      <c r="AN29" s="32">
        <v>1</v>
      </c>
      <c r="AO29" s="15">
        <v>1</v>
      </c>
      <c r="AP29" s="15">
        <v>1</v>
      </c>
      <c r="AQ29" s="15">
        <v>1</v>
      </c>
      <c r="AR29" s="31">
        <v>1</v>
      </c>
      <c r="AS29" s="64">
        <v>1</v>
      </c>
      <c r="AT29" s="88">
        <f>AV29+AW29+AX29+AY29+AZ29+BA29+BB29+BC29+BD29+BE29</f>
        <v>10</v>
      </c>
      <c r="AU29" s="89">
        <v>1472.58</v>
      </c>
      <c r="AV29" s="67">
        <v>1</v>
      </c>
      <c r="AW29" s="67">
        <v>1</v>
      </c>
      <c r="AX29" s="15">
        <v>1</v>
      </c>
      <c r="AY29" s="78">
        <v>1</v>
      </c>
      <c r="AZ29" s="78">
        <v>1</v>
      </c>
      <c r="BA29" s="108">
        <v>1</v>
      </c>
      <c r="BB29" s="78">
        <v>1</v>
      </c>
      <c r="BC29" s="78">
        <v>1</v>
      </c>
      <c r="BD29" s="78">
        <v>1</v>
      </c>
      <c r="BE29" s="78">
        <v>1</v>
      </c>
    </row>
    <row r="30" spans="1:57" ht="15">
      <c r="A30" s="27" t="s">
        <v>114</v>
      </c>
      <c r="B30" s="4" t="s">
        <v>25</v>
      </c>
      <c r="C30" s="57" t="s">
        <v>5</v>
      </c>
      <c r="D30" s="131">
        <v>46</v>
      </c>
      <c r="E30" s="141">
        <v>370.5</v>
      </c>
      <c r="F30" s="146">
        <v>21</v>
      </c>
      <c r="G30" s="147">
        <v>144.978</v>
      </c>
      <c r="H30" s="67">
        <v>1</v>
      </c>
      <c r="I30" s="15">
        <v>1</v>
      </c>
      <c r="J30" s="15">
        <v>1</v>
      </c>
      <c r="K30" s="15">
        <v>1</v>
      </c>
      <c r="L30" s="15"/>
      <c r="M30" s="29">
        <v>1</v>
      </c>
      <c r="N30" s="29">
        <v>1</v>
      </c>
      <c r="O30" s="29">
        <v>1</v>
      </c>
      <c r="P30" s="29">
        <v>1</v>
      </c>
      <c r="Q30" s="29">
        <v>1</v>
      </c>
      <c r="R30" s="74">
        <v>1</v>
      </c>
      <c r="S30" s="30">
        <v>1</v>
      </c>
      <c r="T30" s="30">
        <v>1</v>
      </c>
      <c r="U30" s="30">
        <v>1</v>
      </c>
      <c r="V30" s="30">
        <v>1</v>
      </c>
      <c r="W30" s="30">
        <v>1</v>
      </c>
      <c r="X30" s="30">
        <v>1</v>
      </c>
      <c r="Y30" s="31">
        <v>1</v>
      </c>
      <c r="Z30" s="31">
        <v>1</v>
      </c>
      <c r="AA30" s="31">
        <v>1</v>
      </c>
      <c r="AB30" s="119">
        <v>1</v>
      </c>
      <c r="AC30" s="97">
        <v>15</v>
      </c>
      <c r="AD30" s="126">
        <v>110.97</v>
      </c>
      <c r="AE30" s="52">
        <v>1</v>
      </c>
      <c r="AF30" s="31">
        <v>1</v>
      </c>
      <c r="AG30" s="31">
        <v>1</v>
      </c>
      <c r="AH30" s="31">
        <v>1</v>
      </c>
      <c r="AI30" s="31">
        <v>1</v>
      </c>
      <c r="AJ30" s="32">
        <v>1</v>
      </c>
      <c r="AK30" s="32">
        <v>1</v>
      </c>
      <c r="AL30" s="32">
        <v>1</v>
      </c>
      <c r="AM30" s="32">
        <v>1</v>
      </c>
      <c r="AN30" s="32">
        <v>1</v>
      </c>
      <c r="AO30" s="15">
        <v>1</v>
      </c>
      <c r="AP30" s="15">
        <v>1</v>
      </c>
      <c r="AQ30" s="15">
        <v>1</v>
      </c>
      <c r="AR30" s="31">
        <v>1</v>
      </c>
      <c r="AS30" s="64">
        <v>1</v>
      </c>
      <c r="AT30" s="88">
        <f>AV30+AW30+AX30+AY30+AZ30+BA30+BB30+BC30+BD30+BE30</f>
        <v>10</v>
      </c>
      <c r="AU30" s="89">
        <v>114.552</v>
      </c>
      <c r="AV30" s="67">
        <v>1</v>
      </c>
      <c r="AW30" s="67">
        <v>1</v>
      </c>
      <c r="AX30" s="15">
        <v>1</v>
      </c>
      <c r="AY30" s="78">
        <v>1</v>
      </c>
      <c r="AZ30" s="78">
        <v>1</v>
      </c>
      <c r="BA30" s="108">
        <v>1</v>
      </c>
      <c r="BB30" s="78">
        <v>1</v>
      </c>
      <c r="BC30" s="78">
        <v>1</v>
      </c>
      <c r="BD30" s="78">
        <v>1</v>
      </c>
      <c r="BE30" s="78">
        <v>1</v>
      </c>
    </row>
    <row r="31" spans="1:57" ht="15">
      <c r="A31" s="27"/>
      <c r="B31" s="2" t="s">
        <v>152</v>
      </c>
      <c r="C31" s="57" t="s">
        <v>151</v>
      </c>
      <c r="D31" s="131">
        <f>F31+AC31+AT31</f>
        <v>204</v>
      </c>
      <c r="E31" s="141">
        <v>156.1</v>
      </c>
      <c r="F31" s="146">
        <f t="shared" si="0"/>
        <v>76</v>
      </c>
      <c r="G31" s="147">
        <v>58.15</v>
      </c>
      <c r="H31" s="67"/>
      <c r="I31" s="15">
        <v>9</v>
      </c>
      <c r="J31" s="15">
        <v>9</v>
      </c>
      <c r="K31" s="15">
        <v>9</v>
      </c>
      <c r="L31" s="15">
        <v>9</v>
      </c>
      <c r="M31" s="29">
        <v>1</v>
      </c>
      <c r="N31" s="29">
        <v>1</v>
      </c>
      <c r="O31" s="29">
        <v>1</v>
      </c>
      <c r="P31" s="29">
        <v>1</v>
      </c>
      <c r="Q31" s="29">
        <v>1</v>
      </c>
      <c r="R31" s="74"/>
      <c r="S31" s="30"/>
      <c r="T31" s="30">
        <v>25</v>
      </c>
      <c r="U31" s="30">
        <v>10</v>
      </c>
      <c r="V31" s="30"/>
      <c r="W31" s="30"/>
      <c r="X31" s="30"/>
      <c r="Y31" s="31"/>
      <c r="Z31" s="31"/>
      <c r="AA31" s="31"/>
      <c r="AB31" s="119"/>
      <c r="AC31" s="97">
        <f t="shared" si="1"/>
        <v>128</v>
      </c>
      <c r="AD31" s="126">
        <v>98</v>
      </c>
      <c r="AE31" s="52">
        <v>5</v>
      </c>
      <c r="AF31" s="31">
        <v>3</v>
      </c>
      <c r="AG31" s="31"/>
      <c r="AH31" s="31"/>
      <c r="AI31" s="31"/>
      <c r="AJ31" s="32"/>
      <c r="AK31" s="32">
        <v>20</v>
      </c>
      <c r="AL31" s="32">
        <v>100</v>
      </c>
      <c r="AM31" s="32"/>
      <c r="AN31" s="32"/>
      <c r="AO31" s="15"/>
      <c r="AP31" s="15"/>
      <c r="AQ31" s="15"/>
      <c r="AR31" s="31"/>
      <c r="AS31" s="64"/>
      <c r="AT31" s="88"/>
      <c r="AU31" s="89"/>
      <c r="AV31" s="67"/>
      <c r="AW31" s="67"/>
      <c r="AX31" s="15"/>
      <c r="AY31" s="78"/>
      <c r="AZ31" s="78"/>
      <c r="BA31" s="108"/>
      <c r="BB31" s="78"/>
      <c r="BC31" s="78"/>
      <c r="BD31" s="78"/>
      <c r="BE31" s="78"/>
    </row>
    <row r="32" spans="1:57" ht="15">
      <c r="A32" s="27"/>
      <c r="B32" s="3" t="s">
        <v>46</v>
      </c>
      <c r="C32" s="24" t="s">
        <v>14</v>
      </c>
      <c r="D32" s="131">
        <f>F32+AC32+AT32</f>
        <v>408.4200000000001</v>
      </c>
      <c r="E32" s="141">
        <v>13.154</v>
      </c>
      <c r="F32" s="146">
        <f t="shared" si="0"/>
        <v>374.82000000000005</v>
      </c>
      <c r="G32" s="147">
        <v>12.071</v>
      </c>
      <c r="H32" s="67"/>
      <c r="I32" s="15">
        <v>5</v>
      </c>
      <c r="J32" s="15"/>
      <c r="K32" s="15"/>
      <c r="L32" s="15"/>
      <c r="M32" s="29">
        <v>50</v>
      </c>
      <c r="N32" s="29">
        <v>42</v>
      </c>
      <c r="O32" s="29"/>
      <c r="P32" s="29">
        <v>11.2</v>
      </c>
      <c r="Q32" s="29">
        <v>11.9</v>
      </c>
      <c r="R32" s="74"/>
      <c r="S32" s="30">
        <v>57</v>
      </c>
      <c r="T32" s="30">
        <v>50</v>
      </c>
      <c r="U32" s="30"/>
      <c r="V32" s="30">
        <v>57</v>
      </c>
      <c r="W32" s="30"/>
      <c r="X32" s="30"/>
      <c r="Y32" s="31">
        <v>30.24</v>
      </c>
      <c r="Z32" s="31">
        <v>20.16</v>
      </c>
      <c r="AA32" s="31">
        <v>40.32</v>
      </c>
      <c r="AB32" s="119"/>
      <c r="AC32" s="97">
        <f t="shared" si="1"/>
        <v>33.6</v>
      </c>
      <c r="AD32" s="126">
        <v>1.083</v>
      </c>
      <c r="AE32" s="52"/>
      <c r="AF32" s="31"/>
      <c r="AG32" s="31"/>
      <c r="AH32" s="31"/>
      <c r="AI32" s="31"/>
      <c r="AJ32" s="32"/>
      <c r="AK32" s="32">
        <v>9.6</v>
      </c>
      <c r="AL32" s="32">
        <v>24</v>
      </c>
      <c r="AM32" s="32"/>
      <c r="AN32" s="32"/>
      <c r="AO32" s="15"/>
      <c r="AP32" s="15"/>
      <c r="AQ32" s="15"/>
      <c r="AR32" s="31"/>
      <c r="AS32" s="64"/>
      <c r="AT32" s="89"/>
      <c r="AU32" s="89"/>
      <c r="AV32" s="67"/>
      <c r="AW32" s="67"/>
      <c r="AX32" s="15"/>
      <c r="AY32" s="78"/>
      <c r="AZ32" s="78"/>
      <c r="BA32" s="108"/>
      <c r="BB32" s="78"/>
      <c r="BC32" s="78"/>
      <c r="BD32" s="78"/>
      <c r="BE32" s="78"/>
    </row>
    <row r="33" spans="1:57" ht="15">
      <c r="A33" s="27" t="s">
        <v>115</v>
      </c>
      <c r="B33" s="152" t="s">
        <v>173</v>
      </c>
      <c r="C33" s="24" t="s">
        <v>30</v>
      </c>
      <c r="D33" s="131">
        <v>207</v>
      </c>
      <c r="E33" s="141">
        <v>159.606</v>
      </c>
      <c r="F33" s="146">
        <f t="shared" si="0"/>
        <v>81</v>
      </c>
      <c r="G33" s="147">
        <v>62.45</v>
      </c>
      <c r="H33" s="14">
        <v>6</v>
      </c>
      <c r="I33" s="6">
        <v>4</v>
      </c>
      <c r="J33" s="6">
        <v>2</v>
      </c>
      <c r="K33" s="6">
        <v>2</v>
      </c>
      <c r="L33" s="6">
        <v>5</v>
      </c>
      <c r="M33" s="18">
        <v>5</v>
      </c>
      <c r="N33" s="18">
        <v>4</v>
      </c>
      <c r="O33" s="18">
        <v>4</v>
      </c>
      <c r="P33" s="18">
        <v>4</v>
      </c>
      <c r="Q33" s="18">
        <v>4</v>
      </c>
      <c r="R33" s="73">
        <v>1</v>
      </c>
      <c r="S33" s="7">
        <v>7</v>
      </c>
      <c r="T33" s="7">
        <v>5</v>
      </c>
      <c r="U33" s="7">
        <v>2</v>
      </c>
      <c r="V33" s="7">
        <v>7</v>
      </c>
      <c r="W33" s="7">
        <v>3</v>
      </c>
      <c r="X33" s="7">
        <v>2</v>
      </c>
      <c r="Y33" s="8">
        <v>3</v>
      </c>
      <c r="Z33" s="8">
        <v>2</v>
      </c>
      <c r="AA33" s="8">
        <v>4</v>
      </c>
      <c r="AB33" s="118">
        <v>5</v>
      </c>
      <c r="AC33" s="97">
        <f>SUM(AE33:AS33)</f>
        <v>62</v>
      </c>
      <c r="AD33" s="126">
        <v>47.8</v>
      </c>
      <c r="AE33" s="51">
        <v>6</v>
      </c>
      <c r="AF33" s="8">
        <v>3</v>
      </c>
      <c r="AG33" s="8">
        <v>5</v>
      </c>
      <c r="AH33" s="8">
        <v>3</v>
      </c>
      <c r="AI33" s="8">
        <v>3</v>
      </c>
      <c r="AJ33" s="20">
        <v>6</v>
      </c>
      <c r="AK33" s="20">
        <v>6</v>
      </c>
      <c r="AL33" s="20">
        <v>5</v>
      </c>
      <c r="AM33" s="20">
        <v>2</v>
      </c>
      <c r="AN33" s="20">
        <v>1</v>
      </c>
      <c r="AO33" s="6">
        <v>8</v>
      </c>
      <c r="AP33" s="6">
        <v>9</v>
      </c>
      <c r="AQ33" s="6">
        <v>3</v>
      </c>
      <c r="AR33" s="8">
        <v>1</v>
      </c>
      <c r="AS33" s="63">
        <v>1</v>
      </c>
      <c r="AT33" s="88">
        <f>AV33+AW33+AX33+AY33+AZ33+BA33+BB33+BC33+BD33+BE33</f>
        <v>64</v>
      </c>
      <c r="AU33" s="89">
        <v>49.356</v>
      </c>
      <c r="AV33" s="14">
        <v>8</v>
      </c>
      <c r="AW33" s="14">
        <v>8</v>
      </c>
      <c r="AX33" s="6">
        <v>12</v>
      </c>
      <c r="AY33" s="78">
        <v>10</v>
      </c>
      <c r="AZ33" s="78">
        <v>8</v>
      </c>
      <c r="BA33" s="108">
        <v>2</v>
      </c>
      <c r="BB33" s="78">
        <v>2</v>
      </c>
      <c r="BC33" s="78">
        <v>2</v>
      </c>
      <c r="BD33" s="78">
        <v>6</v>
      </c>
      <c r="BE33" s="78">
        <v>6</v>
      </c>
    </row>
    <row r="34" spans="1:57" ht="15">
      <c r="A34" s="27"/>
      <c r="B34" s="2" t="s">
        <v>128</v>
      </c>
      <c r="C34" s="24" t="s">
        <v>30</v>
      </c>
      <c r="D34" s="131">
        <v>207</v>
      </c>
      <c r="E34" s="141">
        <v>18.5</v>
      </c>
      <c r="F34" s="146">
        <f t="shared" si="0"/>
        <v>81</v>
      </c>
      <c r="G34" s="147">
        <v>7.24</v>
      </c>
      <c r="H34" s="14">
        <v>6</v>
      </c>
      <c r="I34" s="6">
        <v>4</v>
      </c>
      <c r="J34" s="6">
        <v>2</v>
      </c>
      <c r="K34" s="6">
        <v>2</v>
      </c>
      <c r="L34" s="6">
        <v>5</v>
      </c>
      <c r="M34" s="18">
        <v>5</v>
      </c>
      <c r="N34" s="18">
        <v>4</v>
      </c>
      <c r="O34" s="18">
        <v>4</v>
      </c>
      <c r="P34" s="18">
        <v>4</v>
      </c>
      <c r="Q34" s="18">
        <v>4</v>
      </c>
      <c r="R34" s="73">
        <v>1</v>
      </c>
      <c r="S34" s="7">
        <v>7</v>
      </c>
      <c r="T34" s="7">
        <v>5</v>
      </c>
      <c r="U34" s="7">
        <v>2</v>
      </c>
      <c r="V34" s="7">
        <v>7</v>
      </c>
      <c r="W34" s="7">
        <v>3</v>
      </c>
      <c r="X34" s="7">
        <v>2</v>
      </c>
      <c r="Y34" s="8">
        <v>3</v>
      </c>
      <c r="Z34" s="8">
        <v>2</v>
      </c>
      <c r="AA34" s="8">
        <v>4</v>
      </c>
      <c r="AB34" s="118">
        <v>5</v>
      </c>
      <c r="AC34" s="97">
        <v>62</v>
      </c>
      <c r="AD34" s="126">
        <v>5.54</v>
      </c>
      <c r="AE34" s="51">
        <v>6</v>
      </c>
      <c r="AF34" s="8">
        <v>3</v>
      </c>
      <c r="AG34" s="8">
        <v>5</v>
      </c>
      <c r="AH34" s="8">
        <v>3</v>
      </c>
      <c r="AI34" s="8">
        <v>3</v>
      </c>
      <c r="AJ34" s="20">
        <v>6</v>
      </c>
      <c r="AK34" s="20">
        <v>6</v>
      </c>
      <c r="AL34" s="20">
        <v>5</v>
      </c>
      <c r="AM34" s="20">
        <v>2</v>
      </c>
      <c r="AN34" s="20">
        <v>1</v>
      </c>
      <c r="AO34" s="6">
        <v>8</v>
      </c>
      <c r="AP34" s="6">
        <v>9</v>
      </c>
      <c r="AQ34" s="6">
        <v>3</v>
      </c>
      <c r="AR34" s="8">
        <v>1</v>
      </c>
      <c r="AS34" s="63">
        <v>1</v>
      </c>
      <c r="AT34" s="88">
        <f>AV34+AW34+AX34+AY34+AZ34+BA34+BB34+BC34+BD34+BE34</f>
        <v>64</v>
      </c>
      <c r="AU34" s="89">
        <v>5.72</v>
      </c>
      <c r="AV34" s="14">
        <v>8</v>
      </c>
      <c r="AW34" s="14">
        <v>8</v>
      </c>
      <c r="AX34" s="6">
        <v>12</v>
      </c>
      <c r="AY34" s="78">
        <v>10</v>
      </c>
      <c r="AZ34" s="78">
        <v>8</v>
      </c>
      <c r="BA34" s="108">
        <v>2</v>
      </c>
      <c r="BB34" s="78">
        <v>2</v>
      </c>
      <c r="BC34" s="78">
        <v>2</v>
      </c>
      <c r="BD34" s="78">
        <v>6</v>
      </c>
      <c r="BE34" s="78">
        <v>6</v>
      </c>
    </row>
    <row r="35" spans="1:57" ht="15">
      <c r="A35" s="27"/>
      <c r="B35" s="2" t="s">
        <v>145</v>
      </c>
      <c r="C35" s="24" t="s">
        <v>10</v>
      </c>
      <c r="D35" s="131">
        <f>F35+AC35+AT35</f>
        <v>26</v>
      </c>
      <c r="E35" s="141">
        <v>11.45</v>
      </c>
      <c r="F35" s="146">
        <f t="shared" si="0"/>
        <v>26</v>
      </c>
      <c r="G35" s="147">
        <v>11.45</v>
      </c>
      <c r="H35" s="67"/>
      <c r="I35" s="15"/>
      <c r="J35" s="15"/>
      <c r="K35" s="15"/>
      <c r="L35" s="15">
        <v>5</v>
      </c>
      <c r="M35" s="29">
        <v>5</v>
      </c>
      <c r="N35" s="29">
        <v>4</v>
      </c>
      <c r="O35" s="29">
        <v>4</v>
      </c>
      <c r="P35" s="29">
        <v>4</v>
      </c>
      <c r="Q35" s="29">
        <v>4</v>
      </c>
      <c r="R35" s="74"/>
      <c r="S35" s="30"/>
      <c r="T35" s="30"/>
      <c r="U35" s="30"/>
      <c r="V35" s="30"/>
      <c r="W35" s="30"/>
      <c r="X35" s="30"/>
      <c r="Y35" s="31"/>
      <c r="Z35" s="31"/>
      <c r="AA35" s="31"/>
      <c r="AB35" s="119"/>
      <c r="AC35" s="97"/>
      <c r="AD35" s="126"/>
      <c r="AE35" s="52"/>
      <c r="AF35" s="31"/>
      <c r="AG35" s="31"/>
      <c r="AH35" s="31"/>
      <c r="AI35" s="31"/>
      <c r="AJ35" s="32"/>
      <c r="AK35" s="32"/>
      <c r="AL35" s="32"/>
      <c r="AM35" s="32"/>
      <c r="AN35" s="32"/>
      <c r="AO35" s="15"/>
      <c r="AP35" s="15"/>
      <c r="AQ35" s="15"/>
      <c r="AR35" s="31"/>
      <c r="AS35" s="64"/>
      <c r="AT35" s="89"/>
      <c r="AU35" s="89"/>
      <c r="AV35" s="67"/>
      <c r="AW35" s="67"/>
      <c r="AX35" s="15"/>
      <c r="AY35" s="78"/>
      <c r="AZ35" s="78"/>
      <c r="BA35" s="108"/>
      <c r="BB35" s="78"/>
      <c r="BC35" s="78"/>
      <c r="BD35" s="78"/>
      <c r="BE35" s="78"/>
    </row>
    <row r="36" spans="1:57" ht="15">
      <c r="A36" s="27" t="s">
        <v>116</v>
      </c>
      <c r="B36" s="4" t="s">
        <v>27</v>
      </c>
      <c r="C36" s="57" t="s">
        <v>10</v>
      </c>
      <c r="D36" s="131">
        <v>12</v>
      </c>
      <c r="E36" s="141">
        <v>5.3</v>
      </c>
      <c r="F36" s="146">
        <f t="shared" si="0"/>
        <v>12</v>
      </c>
      <c r="G36" s="147">
        <v>5.3</v>
      </c>
      <c r="H36" s="67">
        <v>2</v>
      </c>
      <c r="I36" s="15"/>
      <c r="J36" s="15"/>
      <c r="K36" s="15"/>
      <c r="L36" s="15"/>
      <c r="M36" s="29"/>
      <c r="N36" s="29"/>
      <c r="O36" s="29"/>
      <c r="P36" s="29"/>
      <c r="Q36" s="29"/>
      <c r="R36" s="74"/>
      <c r="S36" s="30"/>
      <c r="T36" s="30">
        <v>5</v>
      </c>
      <c r="U36" s="30">
        <v>2</v>
      </c>
      <c r="V36" s="30"/>
      <c r="W36" s="30"/>
      <c r="X36" s="30"/>
      <c r="Y36" s="31">
        <v>1</v>
      </c>
      <c r="Z36" s="31">
        <v>1</v>
      </c>
      <c r="AA36" s="31">
        <v>1</v>
      </c>
      <c r="AB36" s="119"/>
      <c r="AC36" s="125"/>
      <c r="AD36" s="126"/>
      <c r="AE36" s="53"/>
      <c r="AF36" s="38"/>
      <c r="AG36" s="38"/>
      <c r="AH36" s="38"/>
      <c r="AI36" s="38"/>
      <c r="AJ36" s="32"/>
      <c r="AK36" s="32"/>
      <c r="AL36" s="32"/>
      <c r="AM36" s="32"/>
      <c r="AN36" s="32"/>
      <c r="AO36" s="15"/>
      <c r="AP36" s="15"/>
      <c r="AQ36" s="15"/>
      <c r="AR36" s="31"/>
      <c r="AS36" s="64"/>
      <c r="AT36" s="89"/>
      <c r="AU36" s="89"/>
      <c r="AV36" s="67"/>
      <c r="AW36" s="67"/>
      <c r="AX36" s="15"/>
      <c r="AY36" s="78"/>
      <c r="AZ36" s="78"/>
      <c r="BA36" s="108"/>
      <c r="BB36" s="78"/>
      <c r="BC36" s="78"/>
      <c r="BD36" s="78"/>
      <c r="BE36" s="78"/>
    </row>
    <row r="37" spans="1:57" ht="15">
      <c r="A37" s="27" t="s">
        <v>117</v>
      </c>
      <c r="B37" s="152" t="s">
        <v>174</v>
      </c>
      <c r="C37" s="57" t="s">
        <v>26</v>
      </c>
      <c r="D37" s="131">
        <f>F37+AC37+AT37</f>
        <v>5</v>
      </c>
      <c r="E37" s="141">
        <v>35</v>
      </c>
      <c r="F37" s="146">
        <f t="shared" si="0"/>
        <v>1</v>
      </c>
      <c r="G37" s="147">
        <v>7</v>
      </c>
      <c r="H37" s="67"/>
      <c r="I37" s="15"/>
      <c r="J37" s="15"/>
      <c r="K37" s="15"/>
      <c r="L37" s="15"/>
      <c r="M37" s="29"/>
      <c r="N37" s="29"/>
      <c r="O37" s="29"/>
      <c r="P37" s="29"/>
      <c r="Q37" s="29"/>
      <c r="R37" s="74"/>
      <c r="S37" s="30"/>
      <c r="T37" s="30">
        <v>1</v>
      </c>
      <c r="U37" s="30"/>
      <c r="V37" s="30"/>
      <c r="W37" s="30"/>
      <c r="X37" s="30"/>
      <c r="Y37" s="31"/>
      <c r="Z37" s="31"/>
      <c r="AA37" s="31"/>
      <c r="AB37" s="119"/>
      <c r="AC37" s="125">
        <f>AE37+AF37+AG37+AH37+AJ37+AK37+AL37+AM37+AN37+AO37+AP37+AQ37+AR37+AS37</f>
        <v>4</v>
      </c>
      <c r="AD37" s="126">
        <v>28</v>
      </c>
      <c r="AE37" s="53">
        <v>1</v>
      </c>
      <c r="AF37" s="38"/>
      <c r="AG37" s="38"/>
      <c r="AH37" s="38">
        <v>1</v>
      </c>
      <c r="AI37" s="38"/>
      <c r="AJ37" s="32"/>
      <c r="AK37" s="32">
        <v>1</v>
      </c>
      <c r="AL37" s="32">
        <v>1</v>
      </c>
      <c r="AM37" s="32"/>
      <c r="AN37" s="32"/>
      <c r="AO37" s="15"/>
      <c r="AP37" s="15"/>
      <c r="AQ37" s="15"/>
      <c r="AR37" s="31"/>
      <c r="AS37" s="64"/>
      <c r="AT37" s="89"/>
      <c r="AU37" s="89"/>
      <c r="AV37" s="67"/>
      <c r="AW37" s="67"/>
      <c r="AX37" s="15"/>
      <c r="AY37" s="78"/>
      <c r="AZ37" s="78"/>
      <c r="BA37" s="108"/>
      <c r="BB37" s="78"/>
      <c r="BC37" s="78"/>
      <c r="BD37" s="78"/>
      <c r="BE37" s="78"/>
    </row>
    <row r="38" spans="1:57" ht="15">
      <c r="A38" s="27" t="s">
        <v>118</v>
      </c>
      <c r="B38" s="4" t="s">
        <v>29</v>
      </c>
      <c r="C38" s="24" t="s">
        <v>30</v>
      </c>
      <c r="D38" s="131">
        <v>207</v>
      </c>
      <c r="E38" s="141">
        <v>550</v>
      </c>
      <c r="F38" s="146">
        <f t="shared" si="0"/>
        <v>81</v>
      </c>
      <c r="G38" s="147">
        <v>215.21</v>
      </c>
      <c r="H38" s="14">
        <v>6</v>
      </c>
      <c r="I38" s="6">
        <v>4</v>
      </c>
      <c r="J38" s="6">
        <v>2</v>
      </c>
      <c r="K38" s="6">
        <v>2</v>
      </c>
      <c r="L38" s="6">
        <v>5</v>
      </c>
      <c r="M38" s="18">
        <v>5</v>
      </c>
      <c r="N38" s="18">
        <v>4</v>
      </c>
      <c r="O38" s="18">
        <v>4</v>
      </c>
      <c r="P38" s="18">
        <v>4</v>
      </c>
      <c r="Q38" s="18">
        <v>4</v>
      </c>
      <c r="R38" s="73">
        <v>1</v>
      </c>
      <c r="S38" s="7">
        <v>7</v>
      </c>
      <c r="T38" s="7">
        <v>5</v>
      </c>
      <c r="U38" s="7">
        <v>2</v>
      </c>
      <c r="V38" s="7">
        <v>7</v>
      </c>
      <c r="W38" s="7">
        <v>3</v>
      </c>
      <c r="X38" s="7">
        <v>2</v>
      </c>
      <c r="Y38" s="8">
        <v>3</v>
      </c>
      <c r="Z38" s="8">
        <v>2</v>
      </c>
      <c r="AA38" s="8">
        <v>4</v>
      </c>
      <c r="AB38" s="118">
        <v>5</v>
      </c>
      <c r="AC38" s="97">
        <v>62</v>
      </c>
      <c r="AD38" s="126">
        <v>164.73</v>
      </c>
      <c r="AE38" s="51">
        <v>6</v>
      </c>
      <c r="AF38" s="8">
        <v>3</v>
      </c>
      <c r="AG38" s="8">
        <v>5</v>
      </c>
      <c r="AH38" s="8">
        <v>3</v>
      </c>
      <c r="AI38" s="8">
        <v>3</v>
      </c>
      <c r="AJ38" s="20">
        <v>6</v>
      </c>
      <c r="AK38" s="20">
        <v>6</v>
      </c>
      <c r="AL38" s="20">
        <v>5</v>
      </c>
      <c r="AM38" s="20">
        <v>2</v>
      </c>
      <c r="AN38" s="20">
        <v>1</v>
      </c>
      <c r="AO38" s="6">
        <v>8</v>
      </c>
      <c r="AP38" s="6">
        <v>9</v>
      </c>
      <c r="AQ38" s="6">
        <v>3</v>
      </c>
      <c r="AR38" s="8">
        <v>1</v>
      </c>
      <c r="AS38" s="63">
        <v>1</v>
      </c>
      <c r="AT38" s="88">
        <f>AV38+AW38+AX38+AY38+AZ38+BA38+BB38+BC38+BD38+BE38</f>
        <v>64</v>
      </c>
      <c r="AU38" s="89">
        <v>170.06</v>
      </c>
      <c r="AV38" s="14">
        <v>8</v>
      </c>
      <c r="AW38" s="14">
        <v>8</v>
      </c>
      <c r="AX38" s="6">
        <v>12</v>
      </c>
      <c r="AY38" s="78">
        <v>10</v>
      </c>
      <c r="AZ38" s="78">
        <v>8</v>
      </c>
      <c r="BA38" s="108">
        <v>2</v>
      </c>
      <c r="BB38" s="78">
        <v>2</v>
      </c>
      <c r="BC38" s="78">
        <v>2</v>
      </c>
      <c r="BD38" s="78">
        <v>6</v>
      </c>
      <c r="BE38" s="78">
        <v>6</v>
      </c>
    </row>
    <row r="39" spans="1:57" ht="15">
      <c r="A39" s="27"/>
      <c r="B39" s="2" t="s">
        <v>31</v>
      </c>
      <c r="C39" s="24" t="s">
        <v>30</v>
      </c>
      <c r="D39" s="131"/>
      <c r="E39" s="141"/>
      <c r="F39" s="146"/>
      <c r="G39" s="147"/>
      <c r="H39" s="67"/>
      <c r="I39" s="15"/>
      <c r="J39" s="15"/>
      <c r="K39" s="15"/>
      <c r="L39" s="15"/>
      <c r="M39" s="29"/>
      <c r="N39" s="29"/>
      <c r="O39" s="29"/>
      <c r="P39" s="29"/>
      <c r="Q39" s="29"/>
      <c r="R39" s="74"/>
      <c r="S39" s="30"/>
      <c r="T39" s="30"/>
      <c r="U39" s="30"/>
      <c r="V39" s="30"/>
      <c r="W39" s="30"/>
      <c r="X39" s="30"/>
      <c r="Y39" s="31"/>
      <c r="Z39" s="31"/>
      <c r="AA39" s="31"/>
      <c r="AB39" s="119"/>
      <c r="AC39" s="125"/>
      <c r="AD39" s="126"/>
      <c r="AE39" s="53"/>
      <c r="AF39" s="38"/>
      <c r="AG39" s="38"/>
      <c r="AH39" s="38"/>
      <c r="AI39" s="38"/>
      <c r="AJ39" s="32"/>
      <c r="AK39" s="32"/>
      <c r="AL39" s="32"/>
      <c r="AM39" s="32"/>
      <c r="AN39" s="32"/>
      <c r="AO39" s="15"/>
      <c r="AP39" s="15"/>
      <c r="AQ39" s="15"/>
      <c r="AR39" s="31"/>
      <c r="AS39" s="64"/>
      <c r="AT39" s="89"/>
      <c r="AU39" s="89"/>
      <c r="AV39" s="67"/>
      <c r="AW39" s="67"/>
      <c r="AX39" s="15"/>
      <c r="AY39" s="78"/>
      <c r="AZ39" s="78"/>
      <c r="BA39" s="108"/>
      <c r="BB39" s="78"/>
      <c r="BC39" s="78"/>
      <c r="BD39" s="78"/>
      <c r="BE39" s="78"/>
    </row>
    <row r="40" spans="1:57" ht="15">
      <c r="A40" s="27"/>
      <c r="B40" s="2" t="s">
        <v>32</v>
      </c>
      <c r="C40" s="24" t="s">
        <v>14</v>
      </c>
      <c r="D40" s="131">
        <f>F40+AC40+AT40</f>
        <v>4</v>
      </c>
      <c r="E40" s="141">
        <v>1</v>
      </c>
      <c r="F40" s="146">
        <f t="shared" si="0"/>
        <v>4</v>
      </c>
      <c r="G40" s="147">
        <v>1</v>
      </c>
      <c r="H40" s="67"/>
      <c r="I40" s="15"/>
      <c r="J40" s="15"/>
      <c r="K40" s="15"/>
      <c r="L40" s="15"/>
      <c r="M40" s="29"/>
      <c r="N40" s="29"/>
      <c r="O40" s="29"/>
      <c r="P40" s="29"/>
      <c r="Q40" s="29"/>
      <c r="R40" s="74"/>
      <c r="S40" s="30"/>
      <c r="T40" s="30"/>
      <c r="U40" s="30"/>
      <c r="V40" s="30"/>
      <c r="W40" s="30"/>
      <c r="X40" s="30"/>
      <c r="Y40" s="31">
        <v>2</v>
      </c>
      <c r="Z40" s="31">
        <v>2</v>
      </c>
      <c r="AA40" s="31"/>
      <c r="AB40" s="119"/>
      <c r="AC40" s="125"/>
      <c r="AD40" s="126"/>
      <c r="AE40" s="53"/>
      <c r="AF40" s="38"/>
      <c r="AG40" s="38"/>
      <c r="AH40" s="38"/>
      <c r="AI40" s="38"/>
      <c r="AJ40" s="32"/>
      <c r="AK40" s="32"/>
      <c r="AL40" s="32"/>
      <c r="AM40" s="32"/>
      <c r="AN40" s="32"/>
      <c r="AO40" s="15"/>
      <c r="AP40" s="15"/>
      <c r="AQ40" s="15"/>
      <c r="AR40" s="31"/>
      <c r="AS40" s="64"/>
      <c r="AT40" s="89"/>
      <c r="AU40" s="89"/>
      <c r="AV40" s="67"/>
      <c r="AW40" s="67"/>
      <c r="AX40" s="15"/>
      <c r="AY40" s="78"/>
      <c r="AZ40" s="78"/>
      <c r="BA40" s="108"/>
      <c r="BB40" s="78"/>
      <c r="BC40" s="78"/>
      <c r="BD40" s="78"/>
      <c r="BE40" s="78"/>
    </row>
    <row r="41" spans="1:57" ht="15">
      <c r="A41" s="27" t="s">
        <v>119</v>
      </c>
      <c r="B41" s="4" t="s">
        <v>33</v>
      </c>
      <c r="C41" s="24" t="s">
        <v>30</v>
      </c>
      <c r="D41" s="131">
        <v>36</v>
      </c>
      <c r="E41" s="141">
        <v>4300</v>
      </c>
      <c r="F41" s="146">
        <f>H41+I41+J41+Q41+R41+S41+T41+U41+V41+W41+X41+Y41+Z41+AA41+AB41</f>
        <v>22</v>
      </c>
      <c r="G41" s="147">
        <v>1838.8334</v>
      </c>
      <c r="H41" s="67">
        <v>6</v>
      </c>
      <c r="I41" s="15"/>
      <c r="J41" s="15"/>
      <c r="K41" s="15"/>
      <c r="L41" s="15"/>
      <c r="M41" s="29"/>
      <c r="N41" s="29"/>
      <c r="O41" s="29"/>
      <c r="P41" s="29"/>
      <c r="Q41" s="29"/>
      <c r="R41" s="74"/>
      <c r="S41" s="30">
        <v>4</v>
      </c>
      <c r="T41" s="30">
        <v>5</v>
      </c>
      <c r="U41" s="30"/>
      <c r="V41" s="30">
        <v>7</v>
      </c>
      <c r="W41" s="30"/>
      <c r="X41" s="30"/>
      <c r="Y41" s="31"/>
      <c r="Z41" s="31"/>
      <c r="AA41" s="31"/>
      <c r="AB41" s="119"/>
      <c r="AC41" s="97">
        <f>AE41+AF41+AG41+AH41+AJ41+AK41+AL41+AM41+AN41+AO41+AP41+AQ41+AR41+AS41</f>
        <v>14</v>
      </c>
      <c r="AD41" s="126">
        <v>2461.167</v>
      </c>
      <c r="AE41" s="53"/>
      <c r="AF41" s="38"/>
      <c r="AG41" s="38"/>
      <c r="AH41" s="38"/>
      <c r="AI41" s="38"/>
      <c r="AJ41" s="32"/>
      <c r="AK41" s="32">
        <v>6</v>
      </c>
      <c r="AL41" s="32">
        <v>5</v>
      </c>
      <c r="AM41" s="32">
        <v>2</v>
      </c>
      <c r="AN41" s="32">
        <v>1</v>
      </c>
      <c r="AO41" s="15"/>
      <c r="AP41" s="15"/>
      <c r="AQ41" s="15"/>
      <c r="AR41" s="31"/>
      <c r="AS41" s="64"/>
      <c r="AT41" s="89"/>
      <c r="AU41" s="89"/>
      <c r="AV41" s="67"/>
      <c r="AW41" s="67"/>
      <c r="AX41" s="15"/>
      <c r="AY41" s="78"/>
      <c r="AZ41" s="78"/>
      <c r="BA41" s="108"/>
      <c r="BB41" s="78"/>
      <c r="BC41" s="78"/>
      <c r="BD41" s="78"/>
      <c r="BE41" s="78"/>
    </row>
    <row r="42" spans="1:57" ht="15">
      <c r="A42" s="27"/>
      <c r="B42" s="5" t="s">
        <v>129</v>
      </c>
      <c r="C42" s="24" t="s">
        <v>28</v>
      </c>
      <c r="D42" s="131">
        <v>25</v>
      </c>
      <c r="E42" s="141">
        <v>40</v>
      </c>
      <c r="F42" s="146">
        <f>H42+I42+J42+K42+L42+M42+N42+O42+P42+Q42+R42+S42+T42+U42+V42+W42+X42+Y42+Z42+AA42+AB42</f>
        <v>11</v>
      </c>
      <c r="G42" s="147">
        <v>17.6</v>
      </c>
      <c r="H42" s="67">
        <v>6</v>
      </c>
      <c r="I42" s="15"/>
      <c r="J42" s="15"/>
      <c r="K42" s="15"/>
      <c r="L42" s="15"/>
      <c r="M42" s="29"/>
      <c r="N42" s="29"/>
      <c r="O42" s="29"/>
      <c r="P42" s="29"/>
      <c r="Q42" s="29"/>
      <c r="R42" s="74"/>
      <c r="S42" s="30"/>
      <c r="T42" s="30">
        <v>5</v>
      </c>
      <c r="U42" s="30"/>
      <c r="V42" s="30"/>
      <c r="W42" s="30"/>
      <c r="X42" s="30"/>
      <c r="Y42" s="31"/>
      <c r="Z42" s="31"/>
      <c r="AA42" s="31"/>
      <c r="AB42" s="119"/>
      <c r="AC42" s="97">
        <f>AE42+AF42+AG42+AH42+AJ42+AK42+AL42+AM42+AN42+AO42+AP42+AQ42+AR42+AS42</f>
        <v>14</v>
      </c>
      <c r="AD42" s="126">
        <v>22.4</v>
      </c>
      <c r="AE42" s="53"/>
      <c r="AF42" s="38"/>
      <c r="AG42" s="38"/>
      <c r="AH42" s="38"/>
      <c r="AI42" s="38"/>
      <c r="AJ42" s="32"/>
      <c r="AK42" s="32">
        <v>6</v>
      </c>
      <c r="AL42" s="32">
        <v>5</v>
      </c>
      <c r="AM42" s="32">
        <v>2</v>
      </c>
      <c r="AN42" s="32">
        <v>1</v>
      </c>
      <c r="AO42" s="15"/>
      <c r="AP42" s="15"/>
      <c r="AQ42" s="15"/>
      <c r="AR42" s="31"/>
      <c r="AS42" s="64"/>
      <c r="AT42" s="89"/>
      <c r="AU42" s="89"/>
      <c r="AV42" s="67"/>
      <c r="AW42" s="67"/>
      <c r="AX42" s="15"/>
      <c r="AY42" s="78"/>
      <c r="AZ42" s="78"/>
      <c r="BA42" s="108"/>
      <c r="BB42" s="78"/>
      <c r="BC42" s="78"/>
      <c r="BD42" s="78"/>
      <c r="BE42" s="78"/>
    </row>
    <row r="43" spans="1:57" ht="15">
      <c r="A43" s="27"/>
      <c r="B43" s="2" t="s">
        <v>153</v>
      </c>
      <c r="C43" s="57" t="s">
        <v>28</v>
      </c>
      <c r="D43" s="131">
        <v>10</v>
      </c>
      <c r="E43" s="141">
        <v>40</v>
      </c>
      <c r="F43" s="146"/>
      <c r="G43" s="147"/>
      <c r="H43" s="67"/>
      <c r="I43" s="15"/>
      <c r="J43" s="15"/>
      <c r="K43" s="15"/>
      <c r="L43" s="15"/>
      <c r="M43" s="29"/>
      <c r="N43" s="29"/>
      <c r="O43" s="29"/>
      <c r="P43" s="29"/>
      <c r="Q43" s="29"/>
      <c r="R43" s="74"/>
      <c r="S43" s="30"/>
      <c r="T43" s="30"/>
      <c r="U43" s="30"/>
      <c r="V43" s="30"/>
      <c r="W43" s="30"/>
      <c r="X43" s="30"/>
      <c r="Y43" s="31"/>
      <c r="Z43" s="31"/>
      <c r="AA43" s="31"/>
      <c r="AB43" s="119"/>
      <c r="AC43" s="97"/>
      <c r="AD43" s="126"/>
      <c r="AE43" s="53"/>
      <c r="AF43" s="38"/>
      <c r="AG43" s="38"/>
      <c r="AH43" s="38"/>
      <c r="AI43" s="38"/>
      <c r="AJ43" s="32"/>
      <c r="AK43" s="32"/>
      <c r="AL43" s="32"/>
      <c r="AM43" s="32"/>
      <c r="AN43" s="32"/>
      <c r="AO43" s="15"/>
      <c r="AP43" s="15"/>
      <c r="AQ43" s="15"/>
      <c r="AR43" s="31"/>
      <c r="AS43" s="64"/>
      <c r="AT43" s="89"/>
      <c r="AU43" s="89"/>
      <c r="AV43" s="67"/>
      <c r="AW43" s="67"/>
      <c r="AX43" s="15"/>
      <c r="AY43" s="78"/>
      <c r="AZ43" s="78"/>
      <c r="BA43" s="108"/>
      <c r="BB43" s="78"/>
      <c r="BC43" s="78"/>
      <c r="BD43" s="78"/>
      <c r="BE43" s="78"/>
    </row>
    <row r="44" spans="1:57" ht="15">
      <c r="A44" s="27"/>
      <c r="B44" s="2" t="s">
        <v>154</v>
      </c>
      <c r="C44" s="57" t="s">
        <v>10</v>
      </c>
      <c r="D44" s="131">
        <v>39</v>
      </c>
      <c r="E44" s="141">
        <v>1365</v>
      </c>
      <c r="F44" s="146">
        <f>H44+I44+J44+K44+L44+M44+N44+O44+P44+Q44+R44+S44+T44+U44+V44+W44+X44+Y44+Z44+AA44+AB44</f>
        <v>25</v>
      </c>
      <c r="G44" s="147">
        <v>875</v>
      </c>
      <c r="H44" s="67">
        <v>6</v>
      </c>
      <c r="I44" s="15"/>
      <c r="J44" s="15"/>
      <c r="K44" s="15"/>
      <c r="L44" s="15"/>
      <c r="M44" s="29"/>
      <c r="N44" s="29"/>
      <c r="O44" s="29"/>
      <c r="P44" s="29"/>
      <c r="Q44" s="29"/>
      <c r="R44" s="74"/>
      <c r="S44" s="30">
        <v>7</v>
      </c>
      <c r="T44" s="30">
        <v>5</v>
      </c>
      <c r="U44" s="30"/>
      <c r="V44" s="30">
        <v>7</v>
      </c>
      <c r="W44" s="30"/>
      <c r="X44" s="30"/>
      <c r="Y44" s="31"/>
      <c r="Z44" s="31"/>
      <c r="AA44" s="31"/>
      <c r="AB44" s="119"/>
      <c r="AC44" s="97">
        <f>AE44+AF44+AG44+AH44+AJ44+AK44+AL44+AM44+AN44+AO44+AP44+AQ44+AR44+AS44</f>
        <v>14</v>
      </c>
      <c r="AD44" s="126">
        <v>490</v>
      </c>
      <c r="AE44" s="53"/>
      <c r="AF44" s="38"/>
      <c r="AG44" s="38"/>
      <c r="AH44" s="38"/>
      <c r="AI44" s="38"/>
      <c r="AJ44" s="32"/>
      <c r="AK44" s="32">
        <v>6</v>
      </c>
      <c r="AL44" s="32">
        <v>5</v>
      </c>
      <c r="AM44" s="32">
        <v>2</v>
      </c>
      <c r="AN44" s="32">
        <v>1</v>
      </c>
      <c r="AO44" s="15"/>
      <c r="AP44" s="15"/>
      <c r="AQ44" s="15"/>
      <c r="AR44" s="31"/>
      <c r="AS44" s="64"/>
      <c r="AT44" s="89"/>
      <c r="AU44" s="89"/>
      <c r="AV44" s="67"/>
      <c r="AW44" s="67"/>
      <c r="AX44" s="15"/>
      <c r="AY44" s="78"/>
      <c r="AZ44" s="78"/>
      <c r="BA44" s="108"/>
      <c r="BB44" s="78"/>
      <c r="BC44" s="78"/>
      <c r="BD44" s="78"/>
      <c r="BE44" s="78"/>
    </row>
    <row r="45" spans="1:57" ht="15">
      <c r="A45" s="175" t="s">
        <v>120</v>
      </c>
      <c r="B45" s="152" t="s">
        <v>34</v>
      </c>
      <c r="C45" s="24" t="s">
        <v>30</v>
      </c>
      <c r="D45" s="131">
        <v>207</v>
      </c>
      <c r="E45" s="141">
        <v>250</v>
      </c>
      <c r="F45" s="146">
        <f>H45+I45+J45+K45+L45+M45+N45+O45+P45+Q45+R45+S45+T45+U45+V45+W45+X45+Y45+Z45+AA45+AB45</f>
        <v>81</v>
      </c>
      <c r="G45" s="147">
        <v>97.82</v>
      </c>
      <c r="H45" s="14">
        <v>6</v>
      </c>
      <c r="I45" s="6">
        <v>4</v>
      </c>
      <c r="J45" s="6">
        <v>2</v>
      </c>
      <c r="K45" s="6">
        <v>2</v>
      </c>
      <c r="L45" s="6">
        <v>5</v>
      </c>
      <c r="M45" s="18">
        <v>5</v>
      </c>
      <c r="N45" s="18">
        <v>4</v>
      </c>
      <c r="O45" s="18">
        <v>4</v>
      </c>
      <c r="P45" s="18">
        <v>4</v>
      </c>
      <c r="Q45" s="18">
        <v>4</v>
      </c>
      <c r="R45" s="73">
        <v>1</v>
      </c>
      <c r="S45" s="7">
        <v>7</v>
      </c>
      <c r="T45" s="7">
        <v>5</v>
      </c>
      <c r="U45" s="7">
        <v>2</v>
      </c>
      <c r="V45" s="7">
        <v>7</v>
      </c>
      <c r="W45" s="7">
        <v>3</v>
      </c>
      <c r="X45" s="7">
        <v>2</v>
      </c>
      <c r="Y45" s="8">
        <v>3</v>
      </c>
      <c r="Z45" s="8">
        <v>2</v>
      </c>
      <c r="AA45" s="8">
        <v>4</v>
      </c>
      <c r="AB45" s="118">
        <v>5</v>
      </c>
      <c r="AC45" s="97">
        <v>62</v>
      </c>
      <c r="AD45" s="126">
        <v>74.88</v>
      </c>
      <c r="AE45" s="51">
        <v>6</v>
      </c>
      <c r="AF45" s="8">
        <v>3</v>
      </c>
      <c r="AG45" s="8">
        <v>5</v>
      </c>
      <c r="AH45" s="8">
        <v>3</v>
      </c>
      <c r="AI45" s="8">
        <v>3</v>
      </c>
      <c r="AJ45" s="20">
        <v>6</v>
      </c>
      <c r="AK45" s="20">
        <v>6</v>
      </c>
      <c r="AL45" s="20">
        <v>5</v>
      </c>
      <c r="AM45" s="20">
        <v>2</v>
      </c>
      <c r="AN45" s="20">
        <v>1</v>
      </c>
      <c r="AO45" s="6">
        <v>8</v>
      </c>
      <c r="AP45" s="6">
        <v>9</v>
      </c>
      <c r="AQ45" s="6">
        <v>3</v>
      </c>
      <c r="AR45" s="8">
        <v>1</v>
      </c>
      <c r="AS45" s="63">
        <v>1</v>
      </c>
      <c r="AT45" s="88">
        <f>AV45+AW45+AX45+AY45+AZ45+BA45+BB45+BC45+BD45+BE45</f>
        <v>64</v>
      </c>
      <c r="AU45" s="89">
        <v>77.3</v>
      </c>
      <c r="AV45" s="14">
        <v>8</v>
      </c>
      <c r="AW45" s="14">
        <v>8</v>
      </c>
      <c r="AX45" s="6">
        <v>12</v>
      </c>
      <c r="AY45" s="78">
        <v>10</v>
      </c>
      <c r="AZ45" s="78">
        <v>8</v>
      </c>
      <c r="BA45" s="108">
        <v>2</v>
      </c>
      <c r="BB45" s="78">
        <v>2</v>
      </c>
      <c r="BC45" s="78">
        <v>2</v>
      </c>
      <c r="BD45" s="78">
        <v>6</v>
      </c>
      <c r="BE45" s="78">
        <v>6</v>
      </c>
    </row>
    <row r="46" spans="1:57" ht="15">
      <c r="A46" s="27"/>
      <c r="B46" s="2" t="s">
        <v>35</v>
      </c>
      <c r="C46" s="24" t="s">
        <v>30</v>
      </c>
      <c r="D46" s="131"/>
      <c r="E46" s="141"/>
      <c r="F46" s="146"/>
      <c r="G46" s="147"/>
      <c r="H46" s="67"/>
      <c r="I46" s="15"/>
      <c r="J46" s="15"/>
      <c r="K46" s="15"/>
      <c r="L46" s="15"/>
      <c r="M46" s="29"/>
      <c r="N46" s="29"/>
      <c r="O46" s="29"/>
      <c r="P46" s="29"/>
      <c r="Q46" s="29"/>
      <c r="R46" s="74"/>
      <c r="S46" s="30"/>
      <c r="T46" s="30"/>
      <c r="U46" s="30"/>
      <c r="V46" s="30"/>
      <c r="W46" s="30"/>
      <c r="X46" s="30"/>
      <c r="Y46" s="31"/>
      <c r="Z46" s="31"/>
      <c r="AA46" s="31"/>
      <c r="AB46" s="119"/>
      <c r="AC46" s="125"/>
      <c r="AD46" s="126"/>
      <c r="AE46" s="53"/>
      <c r="AF46" s="38"/>
      <c r="AG46" s="38"/>
      <c r="AH46" s="38"/>
      <c r="AI46" s="38"/>
      <c r="AJ46" s="32"/>
      <c r="AK46" s="32"/>
      <c r="AL46" s="32"/>
      <c r="AM46" s="32"/>
      <c r="AN46" s="32"/>
      <c r="AO46" s="15"/>
      <c r="AP46" s="15"/>
      <c r="AQ46" s="15"/>
      <c r="AR46" s="31"/>
      <c r="AS46" s="64"/>
      <c r="AT46" s="89"/>
      <c r="AU46" s="89"/>
      <c r="AV46" s="67"/>
      <c r="AW46" s="67"/>
      <c r="AX46" s="15"/>
      <c r="AY46" s="78"/>
      <c r="AZ46" s="78"/>
      <c r="BA46" s="108"/>
      <c r="BB46" s="78"/>
      <c r="BC46" s="78"/>
      <c r="BD46" s="78"/>
      <c r="BE46" s="78"/>
    </row>
    <row r="47" spans="1:57" ht="15">
      <c r="A47" s="27"/>
      <c r="B47" s="2" t="s">
        <v>155</v>
      </c>
      <c r="C47" s="57" t="s">
        <v>28</v>
      </c>
      <c r="D47" s="131">
        <f>F47+AC47+AT47</f>
        <v>73</v>
      </c>
      <c r="E47" s="141">
        <v>37.24</v>
      </c>
      <c r="F47" s="146">
        <f>H47+I47+J47+K47+L47+M47+N47+O47+P47+Q47+R47+S47+T47+U47+V47+W47+X47+Y47+Z47+AA47+AB47</f>
        <v>41</v>
      </c>
      <c r="G47" s="147">
        <v>20.91</v>
      </c>
      <c r="H47" s="67">
        <v>6</v>
      </c>
      <c r="I47" s="15">
        <v>4</v>
      </c>
      <c r="J47" s="15">
        <v>2</v>
      </c>
      <c r="K47" s="15">
        <v>2</v>
      </c>
      <c r="L47" s="15">
        <v>5</v>
      </c>
      <c r="M47" s="29">
        <v>2</v>
      </c>
      <c r="N47" s="29">
        <v>2</v>
      </c>
      <c r="O47" s="29">
        <v>2</v>
      </c>
      <c r="P47" s="29">
        <v>2</v>
      </c>
      <c r="Q47" s="29">
        <v>2</v>
      </c>
      <c r="R47" s="74"/>
      <c r="S47" s="30"/>
      <c r="T47" s="30">
        <v>5</v>
      </c>
      <c r="U47" s="30">
        <v>4</v>
      </c>
      <c r="V47" s="30"/>
      <c r="W47" s="30"/>
      <c r="X47" s="30"/>
      <c r="Y47" s="31">
        <v>1</v>
      </c>
      <c r="Z47" s="31">
        <v>1</v>
      </c>
      <c r="AA47" s="31">
        <v>1</v>
      </c>
      <c r="AB47" s="119"/>
      <c r="AC47" s="97">
        <f>AE47+AF47+AG47+AH47+AJ47+AK47+AL47+AM47+AN47+AO47+AP47+AQ47+AR47+AS47</f>
        <v>27</v>
      </c>
      <c r="AD47" s="126">
        <v>13.77</v>
      </c>
      <c r="AE47" s="53">
        <v>3</v>
      </c>
      <c r="AF47" s="38">
        <v>1</v>
      </c>
      <c r="AG47" s="38">
        <v>1</v>
      </c>
      <c r="AH47" s="38">
        <v>1</v>
      </c>
      <c r="AI47" s="38">
        <v>3</v>
      </c>
      <c r="AJ47" s="32">
        <v>4</v>
      </c>
      <c r="AK47" s="32">
        <v>4</v>
      </c>
      <c r="AL47" s="32">
        <v>6</v>
      </c>
      <c r="AM47" s="32">
        <v>2</v>
      </c>
      <c r="AN47" s="32">
        <v>2</v>
      </c>
      <c r="AO47" s="15">
        <v>1</v>
      </c>
      <c r="AP47" s="15">
        <v>1</v>
      </c>
      <c r="AQ47" s="15">
        <v>1</v>
      </c>
      <c r="AR47" s="31"/>
      <c r="AS47" s="64"/>
      <c r="AT47" s="88">
        <f>AV47+AW47+AX47+AY47+AZ47+BA47+BB47+BC47+BD47+BE47</f>
        <v>5</v>
      </c>
      <c r="AU47" s="89">
        <v>2.56</v>
      </c>
      <c r="AV47" s="67">
        <v>3</v>
      </c>
      <c r="AW47" s="67"/>
      <c r="AX47" s="15">
        <v>2</v>
      </c>
      <c r="AY47" s="78"/>
      <c r="AZ47" s="78"/>
      <c r="BA47" s="108"/>
      <c r="BB47" s="78"/>
      <c r="BC47" s="78"/>
      <c r="BD47" s="78"/>
      <c r="BE47" s="78"/>
    </row>
    <row r="48" spans="1:57" ht="15">
      <c r="A48" s="27"/>
      <c r="B48" s="2" t="s">
        <v>156</v>
      </c>
      <c r="C48" s="57" t="s">
        <v>26</v>
      </c>
      <c r="D48" s="131">
        <v>105</v>
      </c>
      <c r="E48" s="141">
        <v>105</v>
      </c>
      <c r="F48" s="146"/>
      <c r="G48" s="147"/>
      <c r="H48" s="67"/>
      <c r="I48" s="15"/>
      <c r="J48" s="15"/>
      <c r="K48" s="15"/>
      <c r="L48" s="15"/>
      <c r="M48" s="29"/>
      <c r="N48" s="29"/>
      <c r="O48" s="29"/>
      <c r="P48" s="29"/>
      <c r="Q48" s="29"/>
      <c r="R48" s="74"/>
      <c r="S48" s="30"/>
      <c r="T48" s="30"/>
      <c r="U48" s="30"/>
      <c r="V48" s="30"/>
      <c r="W48" s="30"/>
      <c r="X48" s="30"/>
      <c r="Y48" s="31"/>
      <c r="Z48" s="31"/>
      <c r="AA48" s="31"/>
      <c r="AB48" s="119"/>
      <c r="AC48" s="97"/>
      <c r="AD48" s="126"/>
      <c r="AE48" s="53"/>
      <c r="AF48" s="38"/>
      <c r="AG48" s="38"/>
      <c r="AH48" s="38"/>
      <c r="AI48" s="38"/>
      <c r="AJ48" s="32"/>
      <c r="AK48" s="32"/>
      <c r="AL48" s="32"/>
      <c r="AM48" s="32"/>
      <c r="AN48" s="32"/>
      <c r="AO48" s="15"/>
      <c r="AP48" s="15"/>
      <c r="AQ48" s="15"/>
      <c r="AR48" s="31"/>
      <c r="AS48" s="64"/>
      <c r="AT48" s="88"/>
      <c r="AU48" s="89"/>
      <c r="AV48" s="67"/>
      <c r="AW48" s="67"/>
      <c r="AX48" s="15"/>
      <c r="AY48" s="78"/>
      <c r="AZ48" s="78"/>
      <c r="BA48" s="108"/>
      <c r="BB48" s="78"/>
      <c r="BC48" s="78"/>
      <c r="BD48" s="78"/>
      <c r="BE48" s="78"/>
    </row>
    <row r="49" spans="1:57" ht="15">
      <c r="A49" s="27"/>
      <c r="B49" s="2" t="s">
        <v>127</v>
      </c>
      <c r="C49" s="24" t="s">
        <v>28</v>
      </c>
      <c r="D49" s="131">
        <f>F49+AC49+AT49</f>
        <v>100</v>
      </c>
      <c r="E49" s="141">
        <v>170.4</v>
      </c>
      <c r="F49" s="146">
        <f>H49+I49+J49+K49+L49+M49+N49+O49+P49+Q49+R49+S49+T49+U49+V49+W49+X49+Y49+Z49+AA49+AB49</f>
        <v>100</v>
      </c>
      <c r="G49" s="147">
        <v>170.4</v>
      </c>
      <c r="H49" s="67"/>
      <c r="I49" s="15"/>
      <c r="J49" s="15"/>
      <c r="K49" s="15"/>
      <c r="L49" s="15"/>
      <c r="M49" s="29"/>
      <c r="N49" s="29"/>
      <c r="O49" s="29"/>
      <c r="P49" s="29"/>
      <c r="Q49" s="29"/>
      <c r="R49" s="74"/>
      <c r="S49" s="30">
        <v>100</v>
      </c>
      <c r="T49" s="30"/>
      <c r="U49" s="30"/>
      <c r="V49" s="30"/>
      <c r="W49" s="30"/>
      <c r="X49" s="30"/>
      <c r="Y49" s="31"/>
      <c r="Z49" s="31"/>
      <c r="AA49" s="31"/>
      <c r="AB49" s="119"/>
      <c r="AC49" s="125"/>
      <c r="AD49" s="126"/>
      <c r="AE49" s="53"/>
      <c r="AF49" s="38"/>
      <c r="AG49" s="38"/>
      <c r="AH49" s="38"/>
      <c r="AI49" s="38"/>
      <c r="AJ49" s="32"/>
      <c r="AK49" s="32"/>
      <c r="AL49" s="32"/>
      <c r="AM49" s="32"/>
      <c r="AN49" s="32"/>
      <c r="AO49" s="15"/>
      <c r="AP49" s="15"/>
      <c r="AQ49" s="15"/>
      <c r="AR49" s="31"/>
      <c r="AS49" s="64"/>
      <c r="AT49" s="89"/>
      <c r="AU49" s="89"/>
      <c r="AV49" s="67"/>
      <c r="AW49" s="67"/>
      <c r="AX49" s="15"/>
      <c r="AY49" s="78"/>
      <c r="AZ49" s="78"/>
      <c r="BA49" s="108"/>
      <c r="BB49" s="78"/>
      <c r="BC49" s="78"/>
      <c r="BD49" s="78"/>
      <c r="BE49" s="78"/>
    </row>
    <row r="50" spans="1:57" ht="15">
      <c r="A50" s="27"/>
      <c r="B50" s="2" t="s">
        <v>36</v>
      </c>
      <c r="C50" s="24" t="s">
        <v>30</v>
      </c>
      <c r="D50" s="131"/>
      <c r="E50" s="141"/>
      <c r="F50" s="146"/>
      <c r="G50" s="147"/>
      <c r="H50" s="67"/>
      <c r="I50" s="15"/>
      <c r="J50" s="15"/>
      <c r="K50" s="15"/>
      <c r="L50" s="15"/>
      <c r="M50" s="29"/>
      <c r="N50" s="29"/>
      <c r="O50" s="29"/>
      <c r="P50" s="29"/>
      <c r="Q50" s="29"/>
      <c r="R50" s="74"/>
      <c r="S50" s="30"/>
      <c r="T50" s="30"/>
      <c r="U50" s="30"/>
      <c r="V50" s="30"/>
      <c r="W50" s="30"/>
      <c r="X50" s="30"/>
      <c r="Y50" s="31"/>
      <c r="Z50" s="31"/>
      <c r="AA50" s="31"/>
      <c r="AB50" s="119"/>
      <c r="AC50" s="125"/>
      <c r="AD50" s="126"/>
      <c r="AE50" s="53"/>
      <c r="AF50" s="38"/>
      <c r="AG50" s="38"/>
      <c r="AH50" s="38"/>
      <c r="AI50" s="38"/>
      <c r="AJ50" s="32"/>
      <c r="AK50" s="32"/>
      <c r="AL50" s="32"/>
      <c r="AM50" s="32"/>
      <c r="AN50" s="32"/>
      <c r="AO50" s="15"/>
      <c r="AP50" s="15"/>
      <c r="AQ50" s="15"/>
      <c r="AR50" s="31"/>
      <c r="AS50" s="64"/>
      <c r="AT50" s="89"/>
      <c r="AU50" s="89"/>
      <c r="AV50" s="67"/>
      <c r="AW50" s="67"/>
      <c r="AX50" s="15"/>
      <c r="AY50" s="78"/>
      <c r="AZ50" s="78"/>
      <c r="BA50" s="108"/>
      <c r="BB50" s="78"/>
      <c r="BC50" s="78"/>
      <c r="BD50" s="78"/>
      <c r="BE50" s="78"/>
    </row>
    <row r="51" spans="1:57" ht="15">
      <c r="A51" s="175" t="s">
        <v>121</v>
      </c>
      <c r="B51" s="4" t="s">
        <v>90</v>
      </c>
      <c r="C51" s="24" t="s">
        <v>14</v>
      </c>
      <c r="D51" s="131">
        <v>173</v>
      </c>
      <c r="E51" s="141">
        <v>110.259</v>
      </c>
      <c r="F51" s="146"/>
      <c r="G51" s="147"/>
      <c r="H51" s="67"/>
      <c r="I51" s="15"/>
      <c r="J51" s="15"/>
      <c r="K51" s="15"/>
      <c r="L51" s="15"/>
      <c r="M51" s="29"/>
      <c r="N51" s="29"/>
      <c r="O51" s="29"/>
      <c r="P51" s="29"/>
      <c r="Q51" s="29"/>
      <c r="R51" s="74"/>
      <c r="S51" s="30"/>
      <c r="T51" s="30"/>
      <c r="U51" s="30"/>
      <c r="V51" s="30"/>
      <c r="W51" s="30"/>
      <c r="X51" s="30"/>
      <c r="Y51" s="31"/>
      <c r="Z51" s="31"/>
      <c r="AA51" s="31"/>
      <c r="AB51" s="119"/>
      <c r="AC51" s="97"/>
      <c r="AD51" s="126"/>
      <c r="AE51" s="53"/>
      <c r="AF51" s="38"/>
      <c r="AG51" s="38"/>
      <c r="AH51" s="38"/>
      <c r="AI51" s="38"/>
      <c r="AJ51" s="32"/>
      <c r="AK51" s="32"/>
      <c r="AL51" s="32"/>
      <c r="AM51" s="32"/>
      <c r="AN51" s="32"/>
      <c r="AO51" s="15"/>
      <c r="AP51" s="15"/>
      <c r="AQ51" s="15"/>
      <c r="AR51" s="31"/>
      <c r="AS51" s="64"/>
      <c r="AT51" s="89"/>
      <c r="AU51" s="89"/>
      <c r="AV51" s="67"/>
      <c r="AW51" s="67"/>
      <c r="AX51" s="15"/>
      <c r="AY51" s="78"/>
      <c r="AZ51" s="78"/>
      <c r="BA51" s="108"/>
      <c r="BB51" s="78"/>
      <c r="BC51" s="78"/>
      <c r="BD51" s="78"/>
      <c r="BE51" s="78"/>
    </row>
    <row r="52" spans="1:57" ht="15">
      <c r="A52" s="27"/>
      <c r="B52" s="2" t="s">
        <v>171</v>
      </c>
      <c r="C52" s="24" t="s">
        <v>28</v>
      </c>
      <c r="D52" s="131">
        <f>F52+AC52+AT52</f>
        <v>361</v>
      </c>
      <c r="E52" s="141">
        <v>30</v>
      </c>
      <c r="F52" s="146">
        <f>H52+I52+J52+K52+L52+M52+N52+O52+P52+Q52+R52+S52+T52+U52+V52+W52+X52+Y52+Z52+AA52+AB52</f>
        <v>225</v>
      </c>
      <c r="G52" s="147">
        <v>18.698</v>
      </c>
      <c r="H52" s="67">
        <v>8</v>
      </c>
      <c r="I52" s="15">
        <v>10</v>
      </c>
      <c r="J52" s="15">
        <v>9</v>
      </c>
      <c r="K52" s="15">
        <v>9</v>
      </c>
      <c r="L52" s="15">
        <v>20</v>
      </c>
      <c r="M52" s="29">
        <v>14</v>
      </c>
      <c r="N52" s="29">
        <v>12</v>
      </c>
      <c r="O52" s="29">
        <v>15</v>
      </c>
      <c r="P52" s="29">
        <v>10</v>
      </c>
      <c r="Q52" s="29">
        <v>14</v>
      </c>
      <c r="R52" s="74">
        <v>2</v>
      </c>
      <c r="S52" s="30">
        <v>9</v>
      </c>
      <c r="T52" s="30">
        <v>9</v>
      </c>
      <c r="U52" s="30">
        <v>2</v>
      </c>
      <c r="V52" s="30">
        <v>9</v>
      </c>
      <c r="W52" s="30">
        <v>11</v>
      </c>
      <c r="X52" s="30">
        <v>3</v>
      </c>
      <c r="Y52" s="31">
        <v>14</v>
      </c>
      <c r="Z52" s="31">
        <v>21</v>
      </c>
      <c r="AA52" s="31">
        <v>24</v>
      </c>
      <c r="AB52" s="119"/>
      <c r="AC52" s="97">
        <f>AE52+AF52+AG52+AH52+AJ52+AK52+AL52+AM52+AN52+AO52+AP52+AQ52+AR52+AS52</f>
        <v>109</v>
      </c>
      <c r="AD52" s="126">
        <v>9.058</v>
      </c>
      <c r="AE52" s="53">
        <v>6</v>
      </c>
      <c r="AF52" s="38">
        <v>3</v>
      </c>
      <c r="AG52" s="38">
        <v>13</v>
      </c>
      <c r="AH52" s="38">
        <v>3</v>
      </c>
      <c r="AI52" s="38">
        <v>6</v>
      </c>
      <c r="AJ52" s="32">
        <v>13</v>
      </c>
      <c r="AK52" s="32">
        <v>8</v>
      </c>
      <c r="AL52" s="32">
        <v>8</v>
      </c>
      <c r="AM52" s="32">
        <v>4</v>
      </c>
      <c r="AN52" s="32">
        <v>4</v>
      </c>
      <c r="AO52" s="15">
        <v>13</v>
      </c>
      <c r="AP52" s="15">
        <v>28</v>
      </c>
      <c r="AQ52" s="15">
        <v>6</v>
      </c>
      <c r="AR52" s="31"/>
      <c r="AS52" s="64"/>
      <c r="AT52" s="88">
        <f>AV52+AW52+AX52+AY52+AZ52+BA52+BB52+BC52+BD52+BE52</f>
        <v>27</v>
      </c>
      <c r="AU52" s="89">
        <v>2.244</v>
      </c>
      <c r="AV52" s="67">
        <v>24</v>
      </c>
      <c r="AW52" s="67"/>
      <c r="AX52" s="15">
        <v>3</v>
      </c>
      <c r="AY52" s="78"/>
      <c r="AZ52" s="78"/>
      <c r="BA52" s="108"/>
      <c r="BB52" s="78"/>
      <c r="BC52" s="78"/>
      <c r="BD52" s="78"/>
      <c r="BE52" s="78"/>
    </row>
    <row r="53" spans="1:57" ht="15">
      <c r="A53" s="27"/>
      <c r="B53" s="2" t="s">
        <v>172</v>
      </c>
      <c r="C53" s="24" t="s">
        <v>26</v>
      </c>
      <c r="D53" s="131">
        <f>F53+AC53+AT53</f>
        <v>391</v>
      </c>
      <c r="E53" s="141">
        <v>100</v>
      </c>
      <c r="F53" s="146">
        <f>H53+I53+J53+K53+L53+M53+N53+O53+P53+Q53+R53+S53+T53+U53+V53+W53+X53+Y53+Z53+AA53+AB53</f>
        <v>191</v>
      </c>
      <c r="G53" s="147">
        <v>48.85</v>
      </c>
      <c r="H53" s="67">
        <v>9</v>
      </c>
      <c r="I53" s="15">
        <v>8</v>
      </c>
      <c r="J53" s="15">
        <v>4</v>
      </c>
      <c r="K53" s="15">
        <v>4</v>
      </c>
      <c r="L53" s="15"/>
      <c r="M53" s="29">
        <v>17</v>
      </c>
      <c r="N53" s="29">
        <v>12</v>
      </c>
      <c r="O53" s="29">
        <v>16</v>
      </c>
      <c r="P53" s="29">
        <v>11</v>
      </c>
      <c r="Q53" s="29">
        <v>22</v>
      </c>
      <c r="R53" s="74">
        <v>7</v>
      </c>
      <c r="S53" s="30">
        <v>9</v>
      </c>
      <c r="T53" s="30">
        <v>16</v>
      </c>
      <c r="U53" s="30">
        <v>2</v>
      </c>
      <c r="V53" s="30">
        <v>11</v>
      </c>
      <c r="W53" s="30">
        <v>9</v>
      </c>
      <c r="X53" s="30"/>
      <c r="Y53" s="31">
        <v>22</v>
      </c>
      <c r="Z53" s="31"/>
      <c r="AA53" s="31">
        <v>12</v>
      </c>
      <c r="AB53" s="119"/>
      <c r="AC53" s="97">
        <f>AE53+AF53+AG53+AH53+AJ53+AK53+AL53+AM53+AN53+AO53+AP53+AQ53+AR53+AS53</f>
        <v>181</v>
      </c>
      <c r="AD53" s="126">
        <v>46.29</v>
      </c>
      <c r="AE53" s="53">
        <v>6</v>
      </c>
      <c r="AF53" s="38">
        <v>3</v>
      </c>
      <c r="AG53" s="38">
        <v>11</v>
      </c>
      <c r="AH53" s="38">
        <v>19</v>
      </c>
      <c r="AI53" s="38">
        <v>6</v>
      </c>
      <c r="AJ53" s="32">
        <v>32</v>
      </c>
      <c r="AK53" s="32">
        <v>11</v>
      </c>
      <c r="AL53" s="32">
        <v>11</v>
      </c>
      <c r="AM53" s="32">
        <v>7</v>
      </c>
      <c r="AN53" s="32">
        <v>2</v>
      </c>
      <c r="AO53" s="15">
        <v>34</v>
      </c>
      <c r="AP53" s="15">
        <v>40</v>
      </c>
      <c r="AQ53" s="15">
        <v>5</v>
      </c>
      <c r="AR53" s="31"/>
      <c r="AS53" s="64"/>
      <c r="AT53" s="88">
        <f>AV53+AW53+AX53+AY53+AZ53+BA53+BB53+BC53+BD53+BE53</f>
        <v>19</v>
      </c>
      <c r="AU53" s="89">
        <v>4.86</v>
      </c>
      <c r="AV53" s="67">
        <v>16</v>
      </c>
      <c r="AW53" s="67"/>
      <c r="AX53" s="15">
        <v>3</v>
      </c>
      <c r="AY53" s="78"/>
      <c r="AZ53" s="78"/>
      <c r="BA53" s="108"/>
      <c r="BB53" s="78"/>
      <c r="BC53" s="78"/>
      <c r="BD53" s="78"/>
      <c r="BE53" s="78"/>
    </row>
    <row r="54" spans="1:57" ht="15">
      <c r="A54" s="27"/>
      <c r="B54" s="2" t="s">
        <v>157</v>
      </c>
      <c r="C54" s="57" t="s">
        <v>28</v>
      </c>
      <c r="D54" s="131">
        <f>F54+AC54+AT54</f>
        <v>40</v>
      </c>
      <c r="E54" s="141">
        <v>35</v>
      </c>
      <c r="F54" s="146">
        <f>H54+I54+J54+K54+L54+M54+N54+O54+P54+Q54+R54+S54+T54+U54+V54+W54+X54+Y54+Z54+AA54+AB54</f>
        <v>40</v>
      </c>
      <c r="G54" s="147">
        <v>35</v>
      </c>
      <c r="H54" s="67">
        <v>12</v>
      </c>
      <c r="I54" s="15"/>
      <c r="J54" s="15"/>
      <c r="K54" s="15">
        <v>16</v>
      </c>
      <c r="L54" s="15">
        <v>12</v>
      </c>
      <c r="M54" s="29"/>
      <c r="N54" s="29"/>
      <c r="O54" s="29"/>
      <c r="P54" s="29"/>
      <c r="Q54" s="29"/>
      <c r="R54" s="74"/>
      <c r="S54" s="30"/>
      <c r="T54" s="30"/>
      <c r="U54" s="30"/>
      <c r="V54" s="30"/>
      <c r="W54" s="30"/>
      <c r="X54" s="30"/>
      <c r="Y54" s="31"/>
      <c r="Z54" s="31"/>
      <c r="AA54" s="31"/>
      <c r="AB54" s="119"/>
      <c r="AC54" s="97"/>
      <c r="AD54" s="126"/>
      <c r="AE54" s="53"/>
      <c r="AF54" s="38"/>
      <c r="AG54" s="38"/>
      <c r="AH54" s="38"/>
      <c r="AI54" s="38"/>
      <c r="AJ54" s="32"/>
      <c r="AK54" s="32"/>
      <c r="AL54" s="32"/>
      <c r="AM54" s="32"/>
      <c r="AN54" s="32"/>
      <c r="AO54" s="15"/>
      <c r="AP54" s="15"/>
      <c r="AQ54" s="15"/>
      <c r="AR54" s="31"/>
      <c r="AS54" s="64"/>
      <c r="AT54" s="88"/>
      <c r="AU54" s="89"/>
      <c r="AV54" s="67"/>
      <c r="AW54" s="67"/>
      <c r="AX54" s="15"/>
      <c r="AY54" s="78"/>
      <c r="AZ54" s="78"/>
      <c r="BA54" s="108"/>
      <c r="BB54" s="78"/>
      <c r="BC54" s="78"/>
      <c r="BD54" s="78"/>
      <c r="BE54" s="78"/>
    </row>
    <row r="55" spans="1:57" ht="15">
      <c r="A55" s="175" t="s">
        <v>122</v>
      </c>
      <c r="B55" s="4" t="s">
        <v>84</v>
      </c>
      <c r="C55" s="24"/>
      <c r="D55" s="131"/>
      <c r="E55" s="141"/>
      <c r="F55" s="146"/>
      <c r="G55" s="147"/>
      <c r="H55" s="67"/>
      <c r="I55" s="15"/>
      <c r="J55" s="15"/>
      <c r="K55" s="15"/>
      <c r="L55" s="15"/>
      <c r="M55" s="29"/>
      <c r="N55" s="29"/>
      <c r="O55" s="29"/>
      <c r="P55" s="29"/>
      <c r="Q55" s="29"/>
      <c r="R55" s="74"/>
      <c r="S55" s="30"/>
      <c r="T55" s="30"/>
      <c r="U55" s="30"/>
      <c r="V55" s="30"/>
      <c r="W55" s="30"/>
      <c r="X55" s="30"/>
      <c r="Y55" s="31"/>
      <c r="Z55" s="31"/>
      <c r="AA55" s="31"/>
      <c r="AB55" s="119"/>
      <c r="AC55" s="125"/>
      <c r="AD55" s="126"/>
      <c r="AE55" s="53"/>
      <c r="AF55" s="38"/>
      <c r="AG55" s="38"/>
      <c r="AH55" s="38"/>
      <c r="AI55" s="38"/>
      <c r="AJ55" s="32"/>
      <c r="AK55" s="32"/>
      <c r="AL55" s="32"/>
      <c r="AM55" s="32"/>
      <c r="AN55" s="32"/>
      <c r="AO55" s="15"/>
      <c r="AP55" s="15"/>
      <c r="AQ55" s="15"/>
      <c r="AR55" s="31"/>
      <c r="AS55" s="64"/>
      <c r="AT55" s="89"/>
      <c r="AU55" s="89"/>
      <c r="AV55" s="67"/>
      <c r="AW55" s="67"/>
      <c r="AX55" s="15"/>
      <c r="AY55" s="78"/>
      <c r="AZ55" s="78"/>
      <c r="BA55" s="108"/>
      <c r="BB55" s="78"/>
      <c r="BC55" s="78"/>
      <c r="BD55" s="78"/>
      <c r="BE55" s="78"/>
    </row>
    <row r="56" spans="1:57" ht="15">
      <c r="A56" s="27"/>
      <c r="B56" s="5" t="s">
        <v>125</v>
      </c>
      <c r="C56" s="24" t="s">
        <v>88</v>
      </c>
      <c r="D56" s="131">
        <f>F56+AC56+AT56</f>
        <v>7</v>
      </c>
      <c r="E56" s="141">
        <v>34.983</v>
      </c>
      <c r="F56" s="146">
        <f>H56+I56+J56+K56+L56+M56+N56+O56+P56+Q56+R56+S56+T56+U56+V56+W56+X56+Y56+Z56+AA56+AB56</f>
        <v>7</v>
      </c>
      <c r="G56" s="147">
        <v>34.983</v>
      </c>
      <c r="H56" s="67"/>
      <c r="I56" s="15"/>
      <c r="J56" s="15"/>
      <c r="K56" s="15"/>
      <c r="L56" s="15"/>
      <c r="M56" s="29"/>
      <c r="N56" s="29">
        <v>2</v>
      </c>
      <c r="O56" s="29"/>
      <c r="P56" s="29">
        <v>2</v>
      </c>
      <c r="Q56" s="29"/>
      <c r="R56" s="74"/>
      <c r="S56" s="30">
        <v>3</v>
      </c>
      <c r="T56" s="30"/>
      <c r="U56" s="30"/>
      <c r="V56" s="30"/>
      <c r="W56" s="30"/>
      <c r="X56" s="30"/>
      <c r="Y56" s="31"/>
      <c r="Z56" s="31"/>
      <c r="AA56" s="31"/>
      <c r="AB56" s="119"/>
      <c r="AC56" s="97"/>
      <c r="AD56" s="126"/>
      <c r="AE56" s="53"/>
      <c r="AF56" s="38"/>
      <c r="AG56" s="38"/>
      <c r="AH56" s="38"/>
      <c r="AI56" s="38"/>
      <c r="AJ56" s="32"/>
      <c r="AK56" s="32"/>
      <c r="AL56" s="32"/>
      <c r="AM56" s="32"/>
      <c r="AN56" s="32"/>
      <c r="AO56" s="15"/>
      <c r="AP56" s="15"/>
      <c r="AQ56" s="15"/>
      <c r="AR56" s="31"/>
      <c r="AS56" s="64"/>
      <c r="AT56" s="89"/>
      <c r="AU56" s="89"/>
      <c r="AV56" s="67"/>
      <c r="AW56" s="67"/>
      <c r="AX56" s="15"/>
      <c r="AY56" s="78"/>
      <c r="AZ56" s="78"/>
      <c r="BA56" s="108"/>
      <c r="BB56" s="78"/>
      <c r="BC56" s="78"/>
      <c r="BD56" s="78"/>
      <c r="BE56" s="78"/>
    </row>
    <row r="57" spans="1:57" ht="15">
      <c r="A57" s="27"/>
      <c r="B57" s="5" t="s">
        <v>126</v>
      </c>
      <c r="C57" s="24" t="s">
        <v>14</v>
      </c>
      <c r="D57" s="131">
        <f>F57+AC57+AT57</f>
        <v>2436.9</v>
      </c>
      <c r="E57" s="141">
        <v>263.2</v>
      </c>
      <c r="F57" s="146">
        <f>H57+I57+J57+K57+L57+M57+N57+O57+P57+Q57+R57+S57+T57+U57+V57+W57+X57+Y57+Z57+AA57+AB57</f>
        <v>1257</v>
      </c>
      <c r="G57" s="147">
        <v>135.76</v>
      </c>
      <c r="H57" s="67">
        <v>410</v>
      </c>
      <c r="I57" s="15"/>
      <c r="J57" s="15"/>
      <c r="K57" s="15"/>
      <c r="L57" s="15">
        <v>470</v>
      </c>
      <c r="M57" s="29"/>
      <c r="N57" s="29"/>
      <c r="O57" s="29"/>
      <c r="P57" s="29"/>
      <c r="Q57" s="29"/>
      <c r="R57" s="74"/>
      <c r="S57" s="30"/>
      <c r="T57" s="30">
        <v>377</v>
      </c>
      <c r="U57" s="30"/>
      <c r="V57" s="30"/>
      <c r="W57" s="30"/>
      <c r="X57" s="30"/>
      <c r="Y57" s="31"/>
      <c r="Z57" s="31"/>
      <c r="AA57" s="31"/>
      <c r="AB57" s="119"/>
      <c r="AC57" s="97">
        <f>AE57+AF57+AG57+AH57+AJ57+AK57+AL57+AM57+AN57+AO57+AP57+AQ57+AR57+AS57</f>
        <v>1179.9</v>
      </c>
      <c r="AD57" s="126">
        <v>127.44</v>
      </c>
      <c r="AE57" s="53"/>
      <c r="AF57" s="38"/>
      <c r="AG57" s="38"/>
      <c r="AH57" s="38"/>
      <c r="AI57" s="38"/>
      <c r="AJ57" s="32"/>
      <c r="AK57" s="32">
        <v>520.9</v>
      </c>
      <c r="AL57" s="32">
        <v>374</v>
      </c>
      <c r="AM57" s="32">
        <v>174</v>
      </c>
      <c r="AN57" s="32">
        <v>111</v>
      </c>
      <c r="AO57" s="15"/>
      <c r="AP57" s="15"/>
      <c r="AQ57" s="15"/>
      <c r="AR57" s="31"/>
      <c r="AS57" s="64"/>
      <c r="AT57" s="89"/>
      <c r="AU57" s="89"/>
      <c r="AV57" s="67"/>
      <c r="AW57" s="67"/>
      <c r="AX57" s="15"/>
      <c r="AY57" s="78"/>
      <c r="AZ57" s="78"/>
      <c r="BA57" s="108"/>
      <c r="BB57" s="78"/>
      <c r="BC57" s="78"/>
      <c r="BD57" s="78"/>
      <c r="BE57" s="78"/>
    </row>
    <row r="58" spans="1:57" ht="15">
      <c r="A58" s="27"/>
      <c r="B58" s="2" t="s">
        <v>158</v>
      </c>
      <c r="C58" s="24" t="s">
        <v>28</v>
      </c>
      <c r="D58" s="131">
        <v>10</v>
      </c>
      <c r="E58" s="141">
        <v>20</v>
      </c>
      <c r="F58" s="146"/>
      <c r="G58" s="147"/>
      <c r="H58" s="67"/>
      <c r="I58" s="15"/>
      <c r="J58" s="15"/>
      <c r="K58" s="15"/>
      <c r="L58" s="15"/>
      <c r="M58" s="29"/>
      <c r="N58" s="29"/>
      <c r="O58" s="29"/>
      <c r="P58" s="29"/>
      <c r="Q58" s="29"/>
      <c r="R58" s="74"/>
      <c r="S58" s="30"/>
      <c r="T58" s="30"/>
      <c r="U58" s="30"/>
      <c r="V58" s="30"/>
      <c r="W58" s="30"/>
      <c r="X58" s="30"/>
      <c r="Y58" s="31"/>
      <c r="Z58" s="31"/>
      <c r="AA58" s="31"/>
      <c r="AB58" s="119"/>
      <c r="AC58" s="125"/>
      <c r="AD58" s="126"/>
      <c r="AE58" s="53"/>
      <c r="AF58" s="38"/>
      <c r="AG58" s="38"/>
      <c r="AH58" s="38"/>
      <c r="AI58" s="38"/>
      <c r="AJ58" s="32"/>
      <c r="AK58" s="32"/>
      <c r="AL58" s="32"/>
      <c r="AM58" s="32"/>
      <c r="AN58" s="32"/>
      <c r="AO58" s="15"/>
      <c r="AP58" s="15"/>
      <c r="AQ58" s="15"/>
      <c r="AR58" s="31"/>
      <c r="AS58" s="64"/>
      <c r="AT58" s="89"/>
      <c r="AU58" s="89"/>
      <c r="AV58" s="67"/>
      <c r="AW58" s="67"/>
      <c r="AX58" s="15"/>
      <c r="AY58" s="78"/>
      <c r="AZ58" s="78"/>
      <c r="BA58" s="108"/>
      <c r="BB58" s="78"/>
      <c r="BC58" s="78"/>
      <c r="BD58" s="78"/>
      <c r="BE58" s="78"/>
    </row>
    <row r="59" spans="1:57" ht="15">
      <c r="A59" s="175" t="s">
        <v>123</v>
      </c>
      <c r="B59" s="152" t="s">
        <v>133</v>
      </c>
      <c r="C59" s="57" t="s">
        <v>5</v>
      </c>
      <c r="D59" s="131">
        <v>2</v>
      </c>
      <c r="E59" s="141">
        <v>136</v>
      </c>
      <c r="F59" s="146">
        <v>2</v>
      </c>
      <c r="G59" s="147">
        <v>136</v>
      </c>
      <c r="H59" s="67"/>
      <c r="I59" s="15"/>
      <c r="J59" s="15"/>
      <c r="K59" s="15"/>
      <c r="L59" s="15"/>
      <c r="M59" s="29"/>
      <c r="N59" s="29"/>
      <c r="O59" s="29"/>
      <c r="P59" s="29"/>
      <c r="Q59" s="29"/>
      <c r="R59" s="74"/>
      <c r="S59" s="30">
        <v>1</v>
      </c>
      <c r="T59" s="30"/>
      <c r="U59" s="30"/>
      <c r="V59" s="30">
        <v>1</v>
      </c>
      <c r="W59" s="30"/>
      <c r="X59" s="30"/>
      <c r="Y59" s="31"/>
      <c r="Z59" s="31"/>
      <c r="AA59" s="31"/>
      <c r="AB59" s="119"/>
      <c r="AC59" s="97"/>
      <c r="AD59" s="126"/>
      <c r="AE59" s="53"/>
      <c r="AF59" s="38"/>
      <c r="AG59" s="38"/>
      <c r="AH59" s="38"/>
      <c r="AI59" s="38"/>
      <c r="AJ59" s="32"/>
      <c r="AK59" s="32"/>
      <c r="AL59" s="32"/>
      <c r="AM59" s="32"/>
      <c r="AN59" s="32"/>
      <c r="AO59" s="15"/>
      <c r="AP59" s="15"/>
      <c r="AQ59" s="15"/>
      <c r="AR59" s="31"/>
      <c r="AS59" s="64"/>
      <c r="AT59" s="89"/>
      <c r="AU59" s="89"/>
      <c r="AV59" s="67"/>
      <c r="AW59" s="67"/>
      <c r="AX59" s="15"/>
      <c r="AY59" s="78"/>
      <c r="AZ59" s="78"/>
      <c r="BA59" s="108"/>
      <c r="BB59" s="78"/>
      <c r="BC59" s="78"/>
      <c r="BD59" s="78"/>
      <c r="BE59" s="78"/>
    </row>
    <row r="60" spans="1:57" ht="15">
      <c r="A60" s="27" t="s">
        <v>124</v>
      </c>
      <c r="B60" s="4" t="s">
        <v>85</v>
      </c>
      <c r="C60" s="24"/>
      <c r="D60" s="131"/>
      <c r="E60" s="141"/>
      <c r="F60" s="146"/>
      <c r="G60" s="147"/>
      <c r="H60" s="67"/>
      <c r="I60" s="15"/>
      <c r="J60" s="15"/>
      <c r="K60" s="15"/>
      <c r="L60" s="15"/>
      <c r="M60" s="29"/>
      <c r="N60" s="29"/>
      <c r="O60" s="29"/>
      <c r="P60" s="29"/>
      <c r="Q60" s="29"/>
      <c r="R60" s="74"/>
      <c r="S60" s="30"/>
      <c r="T60" s="30"/>
      <c r="U60" s="30"/>
      <c r="V60" s="30"/>
      <c r="W60" s="30"/>
      <c r="X60" s="30"/>
      <c r="Y60" s="31"/>
      <c r="Z60" s="31"/>
      <c r="AA60" s="31"/>
      <c r="AB60" s="119"/>
      <c r="AC60" s="125"/>
      <c r="AD60" s="126"/>
      <c r="AE60" s="53"/>
      <c r="AF60" s="38"/>
      <c r="AG60" s="38"/>
      <c r="AH60" s="38"/>
      <c r="AI60" s="38"/>
      <c r="AJ60" s="32"/>
      <c r="AK60" s="32"/>
      <c r="AL60" s="32"/>
      <c r="AM60" s="32"/>
      <c r="AN60" s="32"/>
      <c r="AO60" s="15"/>
      <c r="AP60" s="15"/>
      <c r="AQ60" s="15"/>
      <c r="AR60" s="31"/>
      <c r="AS60" s="64"/>
      <c r="AT60" s="89"/>
      <c r="AU60" s="89"/>
      <c r="AV60" s="67"/>
      <c r="AW60" s="67"/>
      <c r="AX60" s="15"/>
      <c r="AY60" s="78"/>
      <c r="AZ60" s="78"/>
      <c r="BA60" s="108"/>
      <c r="BB60" s="78"/>
      <c r="BC60" s="78"/>
      <c r="BD60" s="78"/>
      <c r="BE60" s="78"/>
    </row>
    <row r="61" spans="1:57" ht="15">
      <c r="A61" s="27"/>
      <c r="B61" s="5" t="s">
        <v>37</v>
      </c>
      <c r="C61" s="24" t="s">
        <v>28</v>
      </c>
      <c r="D61" s="131">
        <f>F61+AC61+AT61</f>
        <v>966</v>
      </c>
      <c r="E61" s="141">
        <v>24.901</v>
      </c>
      <c r="F61" s="146">
        <f>H61+I61+J61+K61+L61+M61+N61+O61+P61+Q61+R61+S61+T61+U61+V61+W61+X61+Y61+Z61+AA61+AB61</f>
        <v>595</v>
      </c>
      <c r="G61" s="147">
        <v>15.33</v>
      </c>
      <c r="H61" s="67">
        <v>20</v>
      </c>
      <c r="I61" s="15">
        <v>1</v>
      </c>
      <c r="J61" s="15">
        <v>19</v>
      </c>
      <c r="K61" s="15">
        <v>11</v>
      </c>
      <c r="L61" s="15">
        <v>36</v>
      </c>
      <c r="M61" s="29">
        <v>56</v>
      </c>
      <c r="N61" s="29">
        <v>58</v>
      </c>
      <c r="O61" s="29">
        <v>71</v>
      </c>
      <c r="P61" s="29">
        <v>59</v>
      </c>
      <c r="Q61" s="29">
        <v>54</v>
      </c>
      <c r="R61" s="74"/>
      <c r="S61" s="30">
        <v>38</v>
      </c>
      <c r="T61" s="30">
        <v>45</v>
      </c>
      <c r="U61" s="30">
        <v>9</v>
      </c>
      <c r="V61" s="30">
        <v>9</v>
      </c>
      <c r="W61" s="30">
        <v>12</v>
      </c>
      <c r="X61" s="30">
        <v>2</v>
      </c>
      <c r="Y61" s="31">
        <v>12</v>
      </c>
      <c r="Z61" s="31">
        <v>26</v>
      </c>
      <c r="AA61" s="31">
        <v>57</v>
      </c>
      <c r="AB61" s="119"/>
      <c r="AC61" s="97">
        <f>AE61+AF61+AG61+AH61+AJ61+AK61+AL61+AM61+AN61+AO61+AP61+AQ61+AR61+AS61</f>
        <v>254</v>
      </c>
      <c r="AD61" s="126">
        <v>6.55</v>
      </c>
      <c r="AE61" s="53">
        <v>25</v>
      </c>
      <c r="AF61" s="38">
        <v>9</v>
      </c>
      <c r="AG61" s="38">
        <v>19</v>
      </c>
      <c r="AH61" s="38">
        <v>7</v>
      </c>
      <c r="AI61" s="38">
        <v>5</v>
      </c>
      <c r="AJ61" s="32">
        <v>43</v>
      </c>
      <c r="AK61" s="32"/>
      <c r="AL61" s="32">
        <v>34</v>
      </c>
      <c r="AM61" s="32">
        <v>21</v>
      </c>
      <c r="AN61" s="32">
        <v>12</v>
      </c>
      <c r="AO61" s="15">
        <v>23</v>
      </c>
      <c r="AP61" s="15">
        <v>39</v>
      </c>
      <c r="AQ61" s="15">
        <v>18</v>
      </c>
      <c r="AR61" s="31"/>
      <c r="AS61" s="64">
        <v>4</v>
      </c>
      <c r="AT61" s="88">
        <f>AV61+AW61+AX61+AY61+AZ61+BA61+BB61+BC61+BD61+BE61</f>
        <v>117</v>
      </c>
      <c r="AU61" s="89">
        <v>3.021</v>
      </c>
      <c r="AV61" s="67">
        <v>26</v>
      </c>
      <c r="AW61" s="67">
        <v>27</v>
      </c>
      <c r="AX61" s="15"/>
      <c r="AY61" s="78"/>
      <c r="AZ61" s="78">
        <v>27</v>
      </c>
      <c r="BA61" s="108">
        <v>14</v>
      </c>
      <c r="BB61" s="78">
        <v>23</v>
      </c>
      <c r="BC61" s="78"/>
      <c r="BD61" s="78"/>
      <c r="BE61" s="78"/>
    </row>
    <row r="62" spans="1:57" ht="15">
      <c r="A62" s="27"/>
      <c r="B62" s="5" t="s">
        <v>89</v>
      </c>
      <c r="C62" s="24" t="s">
        <v>88</v>
      </c>
      <c r="D62" s="131">
        <f>F62+AC62+AT62</f>
        <v>55</v>
      </c>
      <c r="E62" s="141">
        <v>8.04</v>
      </c>
      <c r="F62" s="146">
        <f>H62+I62+J62+K62+L62+M62+N62+O62+P62+Q62+R62+S62+T62+U62+V62+W62+X62+Y62+Z62+AA62+AB62</f>
        <v>38</v>
      </c>
      <c r="G62" s="147">
        <v>5.55</v>
      </c>
      <c r="H62" s="67">
        <v>15</v>
      </c>
      <c r="I62" s="15">
        <v>10</v>
      </c>
      <c r="J62" s="15"/>
      <c r="K62" s="15"/>
      <c r="L62" s="15">
        <v>5</v>
      </c>
      <c r="M62" s="29"/>
      <c r="N62" s="29">
        <v>5</v>
      </c>
      <c r="O62" s="29"/>
      <c r="P62" s="29"/>
      <c r="Q62" s="29"/>
      <c r="R62" s="74"/>
      <c r="S62" s="30"/>
      <c r="T62" s="30">
        <v>3</v>
      </c>
      <c r="U62" s="30"/>
      <c r="V62" s="30"/>
      <c r="W62" s="30"/>
      <c r="X62" s="30"/>
      <c r="Y62" s="31"/>
      <c r="Z62" s="31"/>
      <c r="AA62" s="31"/>
      <c r="AB62" s="119"/>
      <c r="AC62" s="97">
        <f>AE62+AF62+AG62+AH62+AJ62+AK62+AL62+AM62+AN62+AO62+AP62+AQ62+AR62+AS62</f>
        <v>17</v>
      </c>
      <c r="AD62" s="126">
        <v>2.49</v>
      </c>
      <c r="AE62" s="53">
        <v>3</v>
      </c>
      <c r="AF62" s="38">
        <v>5</v>
      </c>
      <c r="AG62" s="38">
        <v>3</v>
      </c>
      <c r="AH62" s="38"/>
      <c r="AI62" s="38">
        <v>3</v>
      </c>
      <c r="AJ62" s="32"/>
      <c r="AK62" s="32"/>
      <c r="AL62" s="32">
        <v>3</v>
      </c>
      <c r="AM62" s="32">
        <v>3</v>
      </c>
      <c r="AN62" s="32"/>
      <c r="AO62" s="15"/>
      <c r="AP62" s="15"/>
      <c r="AQ62" s="15"/>
      <c r="AR62" s="31"/>
      <c r="AS62" s="64"/>
      <c r="AT62" s="88"/>
      <c r="AU62" s="89"/>
      <c r="AV62" s="67"/>
      <c r="AW62" s="67"/>
      <c r="AX62" s="15"/>
      <c r="AY62" s="78"/>
      <c r="AZ62" s="78"/>
      <c r="BA62" s="108"/>
      <c r="BB62" s="78"/>
      <c r="BC62" s="78"/>
      <c r="BD62" s="78"/>
      <c r="BE62" s="78"/>
    </row>
    <row r="63" spans="1:57" ht="15">
      <c r="A63" s="27"/>
      <c r="B63" s="5" t="s">
        <v>93</v>
      </c>
      <c r="C63" s="24" t="s">
        <v>94</v>
      </c>
      <c r="D63" s="131">
        <v>30</v>
      </c>
      <c r="E63" s="141">
        <v>30</v>
      </c>
      <c r="F63" s="146"/>
      <c r="G63" s="147"/>
      <c r="H63" s="67"/>
      <c r="I63" s="15"/>
      <c r="J63" s="15"/>
      <c r="K63" s="15"/>
      <c r="L63" s="15"/>
      <c r="M63" s="29"/>
      <c r="N63" s="29"/>
      <c r="O63" s="29"/>
      <c r="P63" s="29"/>
      <c r="Q63" s="29"/>
      <c r="R63" s="74"/>
      <c r="S63" s="30"/>
      <c r="T63" s="30"/>
      <c r="U63" s="30"/>
      <c r="V63" s="30"/>
      <c r="W63" s="30"/>
      <c r="X63" s="30"/>
      <c r="Y63" s="31"/>
      <c r="Z63" s="31"/>
      <c r="AA63" s="31"/>
      <c r="AB63" s="119"/>
      <c r="AC63" s="97"/>
      <c r="AD63" s="126"/>
      <c r="AE63" s="53"/>
      <c r="AF63" s="38"/>
      <c r="AG63" s="38"/>
      <c r="AH63" s="38"/>
      <c r="AI63" s="38"/>
      <c r="AJ63" s="32"/>
      <c r="AK63" s="32"/>
      <c r="AL63" s="32"/>
      <c r="AM63" s="32"/>
      <c r="AN63" s="32"/>
      <c r="AO63" s="15"/>
      <c r="AP63" s="15"/>
      <c r="AQ63" s="15"/>
      <c r="AR63" s="31"/>
      <c r="AS63" s="64"/>
      <c r="AT63" s="88"/>
      <c r="AU63" s="89"/>
      <c r="AV63" s="67"/>
      <c r="AW63" s="67"/>
      <c r="AX63" s="15"/>
      <c r="AY63" s="78"/>
      <c r="AZ63" s="78"/>
      <c r="BA63" s="108"/>
      <c r="BB63" s="78"/>
      <c r="BC63" s="78"/>
      <c r="BD63" s="78"/>
      <c r="BE63" s="78"/>
    </row>
    <row r="64" spans="1:57" ht="15">
      <c r="A64" s="27"/>
      <c r="B64" s="5" t="s">
        <v>159</v>
      </c>
      <c r="C64" s="24" t="s">
        <v>28</v>
      </c>
      <c r="D64" s="131">
        <v>22</v>
      </c>
      <c r="E64" s="141">
        <v>80</v>
      </c>
      <c r="F64" s="146"/>
      <c r="G64" s="147"/>
      <c r="H64" s="67"/>
      <c r="I64" s="15"/>
      <c r="J64" s="15"/>
      <c r="K64" s="15"/>
      <c r="L64" s="15"/>
      <c r="M64" s="29"/>
      <c r="N64" s="29"/>
      <c r="O64" s="29"/>
      <c r="P64" s="29"/>
      <c r="Q64" s="29"/>
      <c r="R64" s="74"/>
      <c r="S64" s="30"/>
      <c r="T64" s="30"/>
      <c r="U64" s="30"/>
      <c r="V64" s="30"/>
      <c r="W64" s="30"/>
      <c r="X64" s="30"/>
      <c r="Y64" s="31"/>
      <c r="Z64" s="31"/>
      <c r="AA64" s="31"/>
      <c r="AB64" s="119"/>
      <c r="AC64" s="97"/>
      <c r="AD64" s="126"/>
      <c r="AE64" s="53"/>
      <c r="AF64" s="38"/>
      <c r="AG64" s="38"/>
      <c r="AH64" s="38"/>
      <c r="AI64" s="38"/>
      <c r="AJ64" s="32"/>
      <c r="AK64" s="32"/>
      <c r="AL64" s="32"/>
      <c r="AM64" s="32"/>
      <c r="AN64" s="32"/>
      <c r="AO64" s="15"/>
      <c r="AP64" s="15"/>
      <c r="AQ64" s="15"/>
      <c r="AR64" s="31"/>
      <c r="AS64" s="64"/>
      <c r="AT64" s="88"/>
      <c r="AU64" s="89"/>
      <c r="AV64" s="67"/>
      <c r="AW64" s="67"/>
      <c r="AX64" s="15"/>
      <c r="AY64" s="78"/>
      <c r="AZ64" s="78"/>
      <c r="BA64" s="108"/>
      <c r="BB64" s="78"/>
      <c r="BC64" s="78"/>
      <c r="BD64" s="78"/>
      <c r="BE64" s="78"/>
    </row>
    <row r="65" spans="1:57" ht="15">
      <c r="A65" s="27"/>
      <c r="B65" s="5" t="s">
        <v>160</v>
      </c>
      <c r="C65" s="24" t="s">
        <v>28</v>
      </c>
      <c r="D65" s="131">
        <v>188</v>
      </c>
      <c r="E65" s="141">
        <v>115</v>
      </c>
      <c r="F65" s="146"/>
      <c r="G65" s="147"/>
      <c r="H65" s="67"/>
      <c r="I65" s="15"/>
      <c r="J65" s="15"/>
      <c r="K65" s="15"/>
      <c r="L65" s="15"/>
      <c r="M65" s="29"/>
      <c r="N65" s="29"/>
      <c r="O65" s="29"/>
      <c r="P65" s="29"/>
      <c r="Q65" s="29"/>
      <c r="R65" s="74"/>
      <c r="S65" s="30"/>
      <c r="T65" s="30"/>
      <c r="U65" s="30"/>
      <c r="V65" s="30"/>
      <c r="W65" s="30"/>
      <c r="X65" s="30"/>
      <c r="Y65" s="31"/>
      <c r="Z65" s="31"/>
      <c r="AA65" s="31"/>
      <c r="AB65" s="119"/>
      <c r="AC65" s="97"/>
      <c r="AD65" s="126"/>
      <c r="AE65" s="53"/>
      <c r="AF65" s="38"/>
      <c r="AG65" s="38"/>
      <c r="AH65" s="38"/>
      <c r="AI65" s="38"/>
      <c r="AJ65" s="32"/>
      <c r="AK65" s="32"/>
      <c r="AL65" s="32"/>
      <c r="AM65" s="32"/>
      <c r="AN65" s="32"/>
      <c r="AO65" s="15"/>
      <c r="AP65" s="15"/>
      <c r="AQ65" s="15"/>
      <c r="AR65" s="31"/>
      <c r="AS65" s="64"/>
      <c r="AT65" s="88"/>
      <c r="AU65" s="89"/>
      <c r="AV65" s="67"/>
      <c r="AW65" s="67"/>
      <c r="AX65" s="15"/>
      <c r="AY65" s="79"/>
      <c r="AZ65" s="79"/>
      <c r="BA65" s="109"/>
      <c r="BB65" s="78"/>
      <c r="BC65" s="78"/>
      <c r="BD65" s="78"/>
      <c r="BE65" s="78"/>
    </row>
    <row r="66" spans="1:57" ht="15">
      <c r="A66" s="27"/>
      <c r="B66" s="5" t="s">
        <v>97</v>
      </c>
      <c r="C66" s="24" t="s">
        <v>99</v>
      </c>
      <c r="D66" s="131">
        <v>40</v>
      </c>
      <c r="E66" s="141">
        <v>10</v>
      </c>
      <c r="F66" s="148"/>
      <c r="G66" s="147"/>
      <c r="H66" s="67"/>
      <c r="I66" s="15"/>
      <c r="J66" s="15"/>
      <c r="K66" s="15"/>
      <c r="L66" s="15"/>
      <c r="M66" s="29"/>
      <c r="N66" s="29"/>
      <c r="O66" s="29"/>
      <c r="P66" s="29"/>
      <c r="Q66" s="29"/>
      <c r="R66" s="74"/>
      <c r="S66" s="30"/>
      <c r="T66" s="30"/>
      <c r="U66" s="30"/>
      <c r="V66" s="30"/>
      <c r="W66" s="30"/>
      <c r="X66" s="30"/>
      <c r="Y66" s="31"/>
      <c r="Z66" s="31"/>
      <c r="AA66" s="31"/>
      <c r="AB66" s="119"/>
      <c r="AC66" s="97"/>
      <c r="AD66" s="126"/>
      <c r="AE66" s="53"/>
      <c r="AF66" s="38"/>
      <c r="AG66" s="38"/>
      <c r="AH66" s="38"/>
      <c r="AI66" s="38"/>
      <c r="AJ66" s="32"/>
      <c r="AK66" s="32"/>
      <c r="AL66" s="32"/>
      <c r="AM66" s="32"/>
      <c r="AN66" s="32"/>
      <c r="AO66" s="15"/>
      <c r="AP66" s="15"/>
      <c r="AQ66" s="15"/>
      <c r="AR66" s="31"/>
      <c r="AS66" s="64"/>
      <c r="AT66" s="88"/>
      <c r="AU66" s="89"/>
      <c r="AV66" s="67"/>
      <c r="AW66" s="67"/>
      <c r="AX66" s="15"/>
      <c r="AY66" s="79"/>
      <c r="AZ66" s="79"/>
      <c r="BA66" s="109"/>
      <c r="BB66" s="78"/>
      <c r="BC66" s="78"/>
      <c r="BD66" s="78"/>
      <c r="BE66" s="78"/>
    </row>
    <row r="67" spans="1:57" ht="15">
      <c r="A67" s="27"/>
      <c r="B67" s="5" t="s">
        <v>98</v>
      </c>
      <c r="C67" s="24" t="s">
        <v>28</v>
      </c>
      <c r="D67" s="131">
        <v>4330</v>
      </c>
      <c r="E67" s="141">
        <v>135</v>
      </c>
      <c r="F67" s="146"/>
      <c r="G67" s="147"/>
      <c r="H67" s="67"/>
      <c r="I67" s="15"/>
      <c r="J67" s="15"/>
      <c r="K67" s="15"/>
      <c r="L67" s="15"/>
      <c r="M67" s="29"/>
      <c r="N67" s="29"/>
      <c r="O67" s="29"/>
      <c r="P67" s="29"/>
      <c r="Q67" s="29"/>
      <c r="R67" s="74"/>
      <c r="S67" s="30"/>
      <c r="T67" s="30"/>
      <c r="U67" s="30"/>
      <c r="V67" s="30"/>
      <c r="W67" s="30"/>
      <c r="X67" s="30"/>
      <c r="Y67" s="31"/>
      <c r="Z67" s="31"/>
      <c r="AA67" s="31"/>
      <c r="AB67" s="119"/>
      <c r="AC67" s="97"/>
      <c r="AD67" s="126"/>
      <c r="AE67" s="53"/>
      <c r="AF67" s="38"/>
      <c r="AG67" s="38"/>
      <c r="AH67" s="38"/>
      <c r="AI67" s="38"/>
      <c r="AJ67" s="32"/>
      <c r="AK67" s="32"/>
      <c r="AL67" s="32"/>
      <c r="AM67" s="32"/>
      <c r="AN67" s="32"/>
      <c r="AO67" s="15"/>
      <c r="AP67" s="15"/>
      <c r="AQ67" s="15"/>
      <c r="AR67" s="31"/>
      <c r="AS67" s="64"/>
      <c r="AT67" s="88"/>
      <c r="AU67" s="90"/>
      <c r="AV67" s="67"/>
      <c r="AW67" s="67"/>
      <c r="AX67" s="15"/>
      <c r="AY67" s="80"/>
      <c r="AZ67" s="80"/>
      <c r="BA67" s="110"/>
      <c r="BB67" s="80"/>
      <c r="BC67" s="80"/>
      <c r="BD67" s="80"/>
      <c r="BE67" s="80"/>
    </row>
    <row r="68" spans="1:57" ht="15">
      <c r="A68" s="27"/>
      <c r="B68" s="2" t="s">
        <v>134</v>
      </c>
      <c r="C68" s="24" t="s">
        <v>86</v>
      </c>
      <c r="D68" s="131">
        <v>500</v>
      </c>
      <c r="E68" s="141">
        <v>2</v>
      </c>
      <c r="F68" s="146"/>
      <c r="G68" s="147"/>
      <c r="H68" s="67"/>
      <c r="I68" s="15"/>
      <c r="J68" s="15"/>
      <c r="K68" s="15"/>
      <c r="L68" s="15"/>
      <c r="M68" s="29"/>
      <c r="N68" s="29"/>
      <c r="O68" s="29"/>
      <c r="P68" s="29"/>
      <c r="Q68" s="29"/>
      <c r="R68" s="74"/>
      <c r="S68" s="30"/>
      <c r="T68" s="30"/>
      <c r="U68" s="30"/>
      <c r="V68" s="30"/>
      <c r="W68" s="30"/>
      <c r="X68" s="30"/>
      <c r="Y68" s="31"/>
      <c r="Z68" s="31"/>
      <c r="AA68" s="31"/>
      <c r="AB68" s="119"/>
      <c r="AC68" s="97"/>
      <c r="AD68" s="126"/>
      <c r="AE68" s="53"/>
      <c r="AF68" s="38"/>
      <c r="AG68" s="38"/>
      <c r="AH68" s="38"/>
      <c r="AI68" s="38"/>
      <c r="AJ68" s="32"/>
      <c r="AK68" s="32"/>
      <c r="AL68" s="32"/>
      <c r="AM68" s="32"/>
      <c r="AN68" s="32"/>
      <c r="AO68" s="15"/>
      <c r="AP68" s="15"/>
      <c r="AQ68" s="15"/>
      <c r="AR68" s="31"/>
      <c r="AS68" s="64"/>
      <c r="AT68" s="88"/>
      <c r="AU68" s="91"/>
      <c r="AV68" s="67"/>
      <c r="AW68" s="67"/>
      <c r="AX68" s="15"/>
      <c r="AY68" s="81"/>
      <c r="AZ68" s="81"/>
      <c r="BA68" s="111"/>
      <c r="BB68" s="81"/>
      <c r="BC68" s="81"/>
      <c r="BD68" s="81"/>
      <c r="BE68" s="81"/>
    </row>
    <row r="69" spans="1:57" ht="15">
      <c r="A69" s="27"/>
      <c r="B69" s="5" t="s">
        <v>87</v>
      </c>
      <c r="C69" s="24" t="s">
        <v>88</v>
      </c>
      <c r="D69" s="131">
        <v>210</v>
      </c>
      <c r="E69" s="141">
        <v>97.2</v>
      </c>
      <c r="F69" s="146">
        <v>98.43</v>
      </c>
      <c r="G69" s="147">
        <v>45.55</v>
      </c>
      <c r="H69" s="67">
        <v>6.562</v>
      </c>
      <c r="I69" s="15"/>
      <c r="J69" s="15"/>
      <c r="K69" s="15">
        <v>6.562</v>
      </c>
      <c r="L69" s="15"/>
      <c r="M69" s="29">
        <v>6.562</v>
      </c>
      <c r="N69" s="29">
        <v>6.562</v>
      </c>
      <c r="O69" s="29">
        <v>6.562</v>
      </c>
      <c r="P69" s="29">
        <v>6.562</v>
      </c>
      <c r="Q69" s="29">
        <v>13.124</v>
      </c>
      <c r="R69" s="74">
        <v>6.562</v>
      </c>
      <c r="S69" s="30">
        <v>13.124</v>
      </c>
      <c r="T69" s="30">
        <v>6.562</v>
      </c>
      <c r="U69" s="30">
        <v>6.562</v>
      </c>
      <c r="V69" s="30">
        <v>6.562</v>
      </c>
      <c r="W69" s="30">
        <v>6.562</v>
      </c>
      <c r="X69" s="30"/>
      <c r="Y69" s="31"/>
      <c r="Z69" s="31"/>
      <c r="AA69" s="31"/>
      <c r="AB69" s="119"/>
      <c r="AC69" s="97">
        <v>52.5</v>
      </c>
      <c r="AD69" s="126">
        <v>24.3</v>
      </c>
      <c r="AE69" s="53"/>
      <c r="AF69" s="38"/>
      <c r="AG69" s="38">
        <v>5.83</v>
      </c>
      <c r="AH69" s="38"/>
      <c r="AI69" s="38">
        <v>5.83</v>
      </c>
      <c r="AJ69" s="32">
        <v>5.83</v>
      </c>
      <c r="AK69" s="32">
        <v>5.83</v>
      </c>
      <c r="AL69" s="32">
        <v>5.83</v>
      </c>
      <c r="AM69" s="32">
        <v>5.83</v>
      </c>
      <c r="AN69" s="32">
        <v>5.86</v>
      </c>
      <c r="AO69" s="15">
        <v>5.83</v>
      </c>
      <c r="AP69" s="15">
        <v>5.83</v>
      </c>
      <c r="AQ69" s="15"/>
      <c r="AR69" s="31"/>
      <c r="AS69" s="64"/>
      <c r="AT69" s="88">
        <v>59.07</v>
      </c>
      <c r="AU69" s="92">
        <v>27.35</v>
      </c>
      <c r="AV69" s="67">
        <v>6.563</v>
      </c>
      <c r="AW69" s="67">
        <v>13.1275</v>
      </c>
      <c r="AX69" s="15">
        <v>13.1275</v>
      </c>
      <c r="AY69" s="78">
        <v>6.563</v>
      </c>
      <c r="AZ69" s="78">
        <v>6.563</v>
      </c>
      <c r="BA69" s="108">
        <v>6.563</v>
      </c>
      <c r="BB69" s="78">
        <v>6.563</v>
      </c>
      <c r="BC69" s="78"/>
      <c r="BD69" s="78"/>
      <c r="BE69" s="78"/>
    </row>
    <row r="70" spans="1:57" ht="15">
      <c r="A70" s="27"/>
      <c r="B70" s="5" t="s">
        <v>161</v>
      </c>
      <c r="C70" s="24" t="s">
        <v>162</v>
      </c>
      <c r="D70" s="131">
        <v>100</v>
      </c>
      <c r="E70" s="141">
        <v>101</v>
      </c>
      <c r="F70" s="146"/>
      <c r="G70" s="147"/>
      <c r="H70" s="67"/>
      <c r="I70" s="15"/>
      <c r="J70" s="15"/>
      <c r="K70" s="15"/>
      <c r="L70" s="15"/>
      <c r="M70" s="29"/>
      <c r="N70" s="29"/>
      <c r="O70" s="29"/>
      <c r="P70" s="29"/>
      <c r="Q70" s="29"/>
      <c r="R70" s="74"/>
      <c r="S70" s="30"/>
      <c r="T70" s="30"/>
      <c r="U70" s="30"/>
      <c r="V70" s="30"/>
      <c r="W70" s="30"/>
      <c r="X70" s="30"/>
      <c r="Y70" s="31"/>
      <c r="Z70" s="31"/>
      <c r="AA70" s="31"/>
      <c r="AB70" s="119"/>
      <c r="AC70" s="97"/>
      <c r="AD70" s="126"/>
      <c r="AE70" s="53"/>
      <c r="AF70" s="38"/>
      <c r="AG70" s="38"/>
      <c r="AH70" s="38"/>
      <c r="AI70" s="38"/>
      <c r="AJ70" s="32"/>
      <c r="AK70" s="32"/>
      <c r="AL70" s="32"/>
      <c r="AM70" s="32"/>
      <c r="AN70" s="32"/>
      <c r="AO70" s="15"/>
      <c r="AP70" s="15"/>
      <c r="AQ70" s="15"/>
      <c r="AR70" s="31"/>
      <c r="AS70" s="64"/>
      <c r="AT70" s="88"/>
      <c r="AU70" s="92"/>
      <c r="AV70" s="67"/>
      <c r="AW70" s="67"/>
      <c r="AX70" s="15"/>
      <c r="AY70" s="78"/>
      <c r="AZ70" s="78"/>
      <c r="BA70" s="108"/>
      <c r="BB70" s="78"/>
      <c r="BC70" s="78"/>
      <c r="BD70" s="78"/>
      <c r="BE70" s="78"/>
    </row>
    <row r="71" spans="1:57" ht="15">
      <c r="A71" s="27"/>
      <c r="B71" s="5" t="s">
        <v>163</v>
      </c>
      <c r="C71" s="24" t="s">
        <v>28</v>
      </c>
      <c r="D71" s="131">
        <v>2</v>
      </c>
      <c r="E71" s="141">
        <v>100</v>
      </c>
      <c r="F71" s="146"/>
      <c r="G71" s="147"/>
      <c r="H71" s="67"/>
      <c r="I71" s="15"/>
      <c r="J71" s="15"/>
      <c r="K71" s="15"/>
      <c r="L71" s="15"/>
      <c r="M71" s="29"/>
      <c r="N71" s="29"/>
      <c r="O71" s="29"/>
      <c r="P71" s="29"/>
      <c r="Q71" s="29"/>
      <c r="R71" s="74"/>
      <c r="S71" s="30"/>
      <c r="T71" s="30"/>
      <c r="U71" s="30"/>
      <c r="V71" s="30"/>
      <c r="W71" s="30"/>
      <c r="X71" s="30"/>
      <c r="Y71" s="31"/>
      <c r="Z71" s="31"/>
      <c r="AA71" s="31"/>
      <c r="AB71" s="119"/>
      <c r="AC71" s="97"/>
      <c r="AD71" s="126"/>
      <c r="AE71" s="53"/>
      <c r="AF71" s="38"/>
      <c r="AG71" s="38"/>
      <c r="AH71" s="38"/>
      <c r="AI71" s="38"/>
      <c r="AJ71" s="32"/>
      <c r="AK71" s="32"/>
      <c r="AL71" s="32"/>
      <c r="AM71" s="32"/>
      <c r="AN71" s="32"/>
      <c r="AO71" s="15"/>
      <c r="AP71" s="15"/>
      <c r="AQ71" s="15"/>
      <c r="AR71" s="31"/>
      <c r="AS71" s="64"/>
      <c r="AT71" s="88"/>
      <c r="AU71" s="92"/>
      <c r="AV71" s="67"/>
      <c r="AW71" s="67"/>
      <c r="AX71" s="15"/>
      <c r="AY71" s="78"/>
      <c r="AZ71" s="78"/>
      <c r="BA71" s="108"/>
      <c r="BB71" s="78"/>
      <c r="BC71" s="78"/>
      <c r="BD71" s="78"/>
      <c r="BE71" s="78"/>
    </row>
    <row r="72" spans="1:57" ht="15">
      <c r="A72" s="27" t="s">
        <v>164</v>
      </c>
      <c r="B72" s="4" t="s">
        <v>38</v>
      </c>
      <c r="C72" s="24" t="s">
        <v>5</v>
      </c>
      <c r="D72" s="131">
        <f>F72+AC72+AT72</f>
        <v>46</v>
      </c>
      <c r="E72" s="141">
        <v>290.912</v>
      </c>
      <c r="F72" s="146">
        <f>H72+I72+J72+K72+L72+M72+N72+O72+P72+Q72+R72+S72+T72+U72+V72+W72+X72+Y72+Z72+AA72+AB72</f>
        <v>21</v>
      </c>
      <c r="G72" s="147">
        <v>113.83</v>
      </c>
      <c r="H72" s="67">
        <v>1</v>
      </c>
      <c r="I72" s="15">
        <v>1</v>
      </c>
      <c r="J72" s="15">
        <v>1</v>
      </c>
      <c r="K72" s="15">
        <v>1</v>
      </c>
      <c r="L72" s="15">
        <v>1</v>
      </c>
      <c r="M72" s="29">
        <v>1</v>
      </c>
      <c r="N72" s="29">
        <v>1</v>
      </c>
      <c r="O72" s="29">
        <v>1</v>
      </c>
      <c r="P72" s="29">
        <v>1</v>
      </c>
      <c r="Q72" s="29">
        <v>1</v>
      </c>
      <c r="R72" s="74">
        <v>1</v>
      </c>
      <c r="S72" s="30">
        <v>1</v>
      </c>
      <c r="T72" s="30">
        <v>1</v>
      </c>
      <c r="U72" s="30">
        <v>1</v>
      </c>
      <c r="V72" s="30">
        <v>1</v>
      </c>
      <c r="W72" s="30">
        <v>1</v>
      </c>
      <c r="X72" s="30">
        <v>1</v>
      </c>
      <c r="Y72" s="31">
        <v>1</v>
      </c>
      <c r="Z72" s="31">
        <v>1</v>
      </c>
      <c r="AA72" s="31">
        <v>1</v>
      </c>
      <c r="AB72" s="119">
        <v>1</v>
      </c>
      <c r="AC72" s="97">
        <v>15</v>
      </c>
      <c r="AD72" s="126">
        <v>87.13</v>
      </c>
      <c r="AE72" s="53">
        <v>1</v>
      </c>
      <c r="AF72" s="38">
        <v>1</v>
      </c>
      <c r="AG72" s="38">
        <v>1</v>
      </c>
      <c r="AH72" s="38">
        <v>1</v>
      </c>
      <c r="AI72" s="38">
        <v>1</v>
      </c>
      <c r="AJ72" s="32">
        <v>1</v>
      </c>
      <c r="AK72" s="32">
        <v>1</v>
      </c>
      <c r="AL72" s="32">
        <v>1</v>
      </c>
      <c r="AM72" s="32">
        <v>1</v>
      </c>
      <c r="AN72" s="32">
        <v>1</v>
      </c>
      <c r="AO72" s="15">
        <v>1</v>
      </c>
      <c r="AP72" s="15">
        <v>1</v>
      </c>
      <c r="AQ72" s="15">
        <v>1</v>
      </c>
      <c r="AR72" s="31">
        <v>1</v>
      </c>
      <c r="AS72" s="64">
        <v>1</v>
      </c>
      <c r="AT72" s="88">
        <f>AV72+AW72+AX72+AY72+AZ72+BA72+BB72+BC72+BD72+BE72</f>
        <v>10</v>
      </c>
      <c r="AU72" s="89">
        <v>89.952</v>
      </c>
      <c r="AV72" s="67">
        <v>1</v>
      </c>
      <c r="AW72" s="67">
        <v>1</v>
      </c>
      <c r="AX72" s="15">
        <v>1</v>
      </c>
      <c r="AY72" s="78">
        <v>1</v>
      </c>
      <c r="AZ72" s="78">
        <v>1</v>
      </c>
      <c r="BA72" s="108">
        <v>1</v>
      </c>
      <c r="BB72" s="78">
        <v>1</v>
      </c>
      <c r="BC72" s="78">
        <v>1</v>
      </c>
      <c r="BD72" s="78">
        <v>1</v>
      </c>
      <c r="BE72" s="78">
        <v>1</v>
      </c>
    </row>
    <row r="73" spans="1:57" ht="15">
      <c r="A73" s="27" t="s">
        <v>176</v>
      </c>
      <c r="B73" s="4" t="s">
        <v>39</v>
      </c>
      <c r="C73" s="24" t="s">
        <v>5</v>
      </c>
      <c r="D73" s="131"/>
      <c r="E73" s="141"/>
      <c r="F73" s="146"/>
      <c r="G73" s="147"/>
      <c r="H73" s="67"/>
      <c r="I73" s="15"/>
      <c r="J73" s="15"/>
      <c r="K73" s="15"/>
      <c r="L73" s="15"/>
      <c r="M73" s="29"/>
      <c r="N73" s="29"/>
      <c r="O73" s="29"/>
      <c r="P73" s="29"/>
      <c r="Q73" s="29"/>
      <c r="R73" s="74"/>
      <c r="S73" s="30"/>
      <c r="T73" s="30"/>
      <c r="U73" s="30"/>
      <c r="V73" s="30"/>
      <c r="W73" s="30"/>
      <c r="X73" s="30"/>
      <c r="Y73" s="31"/>
      <c r="Z73" s="31"/>
      <c r="AA73" s="31"/>
      <c r="AB73" s="119"/>
      <c r="AC73" s="125"/>
      <c r="AD73" s="126"/>
      <c r="AE73" s="53"/>
      <c r="AF73" s="38"/>
      <c r="AG73" s="38"/>
      <c r="AH73" s="38"/>
      <c r="AI73" s="38"/>
      <c r="AJ73" s="32"/>
      <c r="AK73" s="32"/>
      <c r="AL73" s="32"/>
      <c r="AM73" s="32"/>
      <c r="AN73" s="32"/>
      <c r="AO73" s="15"/>
      <c r="AP73" s="15"/>
      <c r="AQ73" s="15"/>
      <c r="AR73" s="31"/>
      <c r="AS73" s="64"/>
      <c r="AT73" s="89"/>
      <c r="AU73" s="89"/>
      <c r="AV73" s="67"/>
      <c r="AW73" s="67"/>
      <c r="AX73" s="15"/>
      <c r="AY73" s="78"/>
      <c r="AZ73" s="78"/>
      <c r="BA73" s="108"/>
      <c r="BB73" s="78"/>
      <c r="BC73" s="78"/>
      <c r="BD73" s="78"/>
      <c r="BE73" s="78"/>
    </row>
    <row r="74" spans="1:57" ht="15.75" thickBot="1">
      <c r="A74" s="28" t="s">
        <v>177</v>
      </c>
      <c r="B74" s="25" t="s">
        <v>170</v>
      </c>
      <c r="C74" s="23" t="s">
        <v>40</v>
      </c>
      <c r="D74" s="132"/>
      <c r="E74" s="142">
        <v>1435.9533</v>
      </c>
      <c r="F74" s="149"/>
      <c r="G74" s="150"/>
      <c r="H74" s="68"/>
      <c r="I74" s="33"/>
      <c r="J74" s="33"/>
      <c r="K74" s="33"/>
      <c r="L74" s="33"/>
      <c r="M74" s="34"/>
      <c r="N74" s="34"/>
      <c r="O74" s="34"/>
      <c r="P74" s="34"/>
      <c r="Q74" s="34"/>
      <c r="R74" s="75"/>
      <c r="S74" s="35"/>
      <c r="T74" s="35"/>
      <c r="U74" s="35"/>
      <c r="V74" s="35"/>
      <c r="W74" s="35"/>
      <c r="X74" s="35"/>
      <c r="Y74" s="37"/>
      <c r="Z74" s="37"/>
      <c r="AA74" s="37"/>
      <c r="AB74" s="120"/>
      <c r="AC74" s="127"/>
      <c r="AD74" s="128"/>
      <c r="AE74" s="54"/>
      <c r="AF74" s="39"/>
      <c r="AG74" s="39"/>
      <c r="AH74" s="39"/>
      <c r="AI74" s="39"/>
      <c r="AJ74" s="36"/>
      <c r="AK74" s="36"/>
      <c r="AL74" s="36"/>
      <c r="AM74" s="36"/>
      <c r="AN74" s="36"/>
      <c r="AO74" s="33"/>
      <c r="AP74" s="33"/>
      <c r="AQ74" s="33"/>
      <c r="AR74" s="37"/>
      <c r="AS74" s="65"/>
      <c r="AT74" s="89"/>
      <c r="AU74" s="89"/>
      <c r="AV74" s="68"/>
      <c r="AW74" s="68"/>
      <c r="AX74" s="33"/>
      <c r="AY74" s="79"/>
      <c r="AZ74" s="79"/>
      <c r="BA74" s="109"/>
      <c r="BB74" s="78"/>
      <c r="BC74" s="78"/>
      <c r="BD74" s="78"/>
      <c r="BE74" s="78"/>
    </row>
    <row r="75" spans="1:57" ht="15.75" thickBot="1">
      <c r="A75" s="1"/>
      <c r="B75" s="1" t="s">
        <v>41</v>
      </c>
      <c r="C75" s="60"/>
      <c r="D75" s="171"/>
      <c r="E75" s="93">
        <f>SUM(E15:E74)</f>
        <v>28719.060300000005</v>
      </c>
      <c r="F75" s="143"/>
      <c r="G75" s="143"/>
      <c r="H75" s="60"/>
      <c r="I75" s="60"/>
      <c r="J75" s="60"/>
      <c r="K75" s="60"/>
      <c r="L75" s="60"/>
      <c r="M75" s="172"/>
      <c r="N75" s="172"/>
      <c r="O75" s="172"/>
      <c r="P75" s="172"/>
      <c r="Q75" s="172"/>
      <c r="R75" s="43"/>
      <c r="S75" s="60"/>
      <c r="T75" s="60"/>
      <c r="U75" s="60"/>
      <c r="V75" s="60"/>
      <c r="W75" s="60"/>
      <c r="X75" s="60"/>
      <c r="Y75" s="60"/>
      <c r="Z75" s="60"/>
      <c r="AA75" s="60"/>
      <c r="AB75" s="106"/>
      <c r="AC75" s="121"/>
      <c r="AD75" s="122"/>
      <c r="AE75" s="173"/>
      <c r="AF75" s="60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56"/>
      <c r="AT75" s="59"/>
      <c r="AU75" s="59"/>
      <c r="AV75" s="55"/>
      <c r="AW75" s="55"/>
      <c r="AX75" s="1"/>
      <c r="AY75" s="60"/>
      <c r="AZ75" s="60"/>
      <c r="BA75" s="113"/>
      <c r="BB75" s="60"/>
      <c r="BC75" s="60"/>
      <c r="BD75" s="60"/>
      <c r="BE75" s="60"/>
    </row>
    <row r="76" spans="1:57" ht="16.5" thickBot="1" thickTop="1">
      <c r="A76" s="26" t="s">
        <v>66</v>
      </c>
      <c r="B76" s="16" t="s">
        <v>1</v>
      </c>
      <c r="C76" s="24" t="s">
        <v>2</v>
      </c>
      <c r="D76" s="133" t="s">
        <v>45</v>
      </c>
      <c r="E76" s="40" t="s">
        <v>91</v>
      </c>
      <c r="F76" s="82"/>
      <c r="G76" s="83"/>
      <c r="H76" s="13" t="s">
        <v>47</v>
      </c>
      <c r="I76" s="9" t="s">
        <v>48</v>
      </c>
      <c r="J76" s="9" t="s">
        <v>49</v>
      </c>
      <c r="K76" s="9" t="s">
        <v>50</v>
      </c>
      <c r="L76" s="9" t="s">
        <v>51</v>
      </c>
      <c r="M76" s="17" t="s">
        <v>52</v>
      </c>
      <c r="N76" s="17" t="s">
        <v>53</v>
      </c>
      <c r="O76" s="17" t="s">
        <v>54</v>
      </c>
      <c r="P76" s="17" t="s">
        <v>55</v>
      </c>
      <c r="Q76" s="17" t="s">
        <v>56</v>
      </c>
      <c r="R76" s="72" t="s">
        <v>131</v>
      </c>
      <c r="S76" s="10" t="s">
        <v>57</v>
      </c>
      <c r="T76" s="10" t="s">
        <v>58</v>
      </c>
      <c r="U76" s="10" t="s">
        <v>59</v>
      </c>
      <c r="V76" s="10" t="s">
        <v>77</v>
      </c>
      <c r="W76" s="10" t="s">
        <v>79</v>
      </c>
      <c r="X76" s="10" t="s">
        <v>130</v>
      </c>
      <c r="Y76" s="11" t="s">
        <v>75</v>
      </c>
      <c r="Z76" s="11" t="s">
        <v>76</v>
      </c>
      <c r="AA76" s="12" t="s">
        <v>78</v>
      </c>
      <c r="AB76" s="94" t="s">
        <v>132</v>
      </c>
      <c r="AC76" s="85"/>
      <c r="AD76" s="86"/>
      <c r="AE76" s="44" t="s">
        <v>61</v>
      </c>
      <c r="AF76" s="11" t="s">
        <v>62</v>
      </c>
      <c r="AG76" s="11" t="s">
        <v>68</v>
      </c>
      <c r="AH76" s="11" t="s">
        <v>73</v>
      </c>
      <c r="AI76" s="11" t="s">
        <v>80</v>
      </c>
      <c r="AJ76" s="19" t="s">
        <v>60</v>
      </c>
      <c r="AK76" s="19" t="s">
        <v>63</v>
      </c>
      <c r="AL76" s="19" t="s">
        <v>64</v>
      </c>
      <c r="AM76" s="19" t="s">
        <v>65</v>
      </c>
      <c r="AN76" s="19" t="s">
        <v>74</v>
      </c>
      <c r="AO76" s="9" t="s">
        <v>67</v>
      </c>
      <c r="AP76" s="9" t="s">
        <v>69</v>
      </c>
      <c r="AQ76" s="9" t="s">
        <v>70</v>
      </c>
      <c r="AR76" s="61" t="s">
        <v>135</v>
      </c>
      <c r="AS76" s="115" t="s">
        <v>136</v>
      </c>
      <c r="AT76" s="91"/>
      <c r="AU76" s="91"/>
      <c r="AV76" s="66" t="s">
        <v>72</v>
      </c>
      <c r="AW76" s="69" t="s">
        <v>137</v>
      </c>
      <c r="AX76" s="48" t="s">
        <v>71</v>
      </c>
      <c r="AY76" s="112" t="s">
        <v>138</v>
      </c>
      <c r="AZ76" s="76" t="s">
        <v>139</v>
      </c>
      <c r="BA76" s="76" t="s">
        <v>140</v>
      </c>
      <c r="BB76" s="76" t="s">
        <v>141</v>
      </c>
      <c r="BC76" s="76" t="s">
        <v>142</v>
      </c>
      <c r="BD76" s="76" t="s">
        <v>143</v>
      </c>
      <c r="BE76" s="76" t="s">
        <v>144</v>
      </c>
    </row>
    <row r="77" spans="28:47" ht="15.75" thickTop="1">
      <c r="AB77" s="42"/>
      <c r="AC77" s="42"/>
      <c r="AD77" s="42"/>
      <c r="AT77" s="114"/>
      <c r="AU77" s="114"/>
    </row>
    <row r="78" ht="15">
      <c r="A78" t="s">
        <v>178</v>
      </c>
    </row>
    <row r="80" ht="15">
      <c r="A80" t="s">
        <v>42</v>
      </c>
    </row>
    <row r="92" spans="1:33" ht="15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</row>
    <row r="93" spans="1:33" ht="15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</row>
    <row r="94" spans="1:33" ht="1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</row>
    <row r="95" spans="1:12" ht="15">
      <c r="A95" s="41"/>
      <c r="B95" s="41"/>
      <c r="C95" s="41"/>
      <c r="D95" s="41"/>
      <c r="E95" s="41"/>
      <c r="F95" s="41"/>
      <c r="G95" s="41"/>
      <c r="H95" s="49"/>
      <c r="I95" s="49"/>
      <c r="J95" s="71"/>
      <c r="K95" s="71"/>
      <c r="L95" s="49"/>
    </row>
    <row r="96" spans="1:12" ht="15">
      <c r="A96" s="153"/>
      <c r="B96" s="154"/>
      <c r="C96" s="71"/>
      <c r="D96" s="71"/>
      <c r="E96" s="71"/>
      <c r="F96" s="71"/>
      <c r="G96" s="71"/>
      <c r="H96" s="71"/>
      <c r="I96" s="71"/>
      <c r="J96" s="71"/>
      <c r="K96" s="71"/>
      <c r="L96" s="49"/>
    </row>
    <row r="97" spans="1:12" ht="15">
      <c r="A97" s="49"/>
      <c r="B97" s="154"/>
      <c r="C97" s="71"/>
      <c r="D97" s="71"/>
      <c r="E97" s="71"/>
      <c r="F97" s="71"/>
      <c r="G97" s="71"/>
      <c r="H97" s="71"/>
      <c r="I97" s="71"/>
      <c r="J97" s="155"/>
      <c r="K97" s="155"/>
      <c r="L97" s="49"/>
    </row>
    <row r="98" spans="1:12" ht="15">
      <c r="A98" s="156"/>
      <c r="B98" s="157"/>
      <c r="C98" s="71"/>
      <c r="D98" s="71"/>
      <c r="E98" s="71"/>
      <c r="F98" s="71"/>
      <c r="G98" s="71"/>
      <c r="H98" s="158"/>
      <c r="I98" s="49"/>
      <c r="J98" s="155"/>
      <c r="K98" s="155"/>
      <c r="L98" s="49"/>
    </row>
    <row r="99" spans="1:12" ht="15">
      <c r="A99" s="156"/>
      <c r="B99" s="157"/>
      <c r="C99" s="71"/>
      <c r="D99" s="71"/>
      <c r="E99" s="71"/>
      <c r="F99" s="71"/>
      <c r="G99" s="71"/>
      <c r="H99" s="158"/>
      <c r="I99" s="158"/>
      <c r="J99" s="159"/>
      <c r="K99" s="159"/>
      <c r="L99" s="49"/>
    </row>
    <row r="100" spans="1:12" ht="15">
      <c r="A100" s="156"/>
      <c r="B100" s="157"/>
      <c r="C100" s="71"/>
      <c r="D100" s="71"/>
      <c r="E100" s="71"/>
      <c r="F100" s="71"/>
      <c r="G100" s="71"/>
      <c r="H100" s="158"/>
      <c r="I100" s="158"/>
      <c r="J100" s="155"/>
      <c r="K100" s="159"/>
      <c r="L100" s="49"/>
    </row>
    <row r="101" spans="1:12" ht="15">
      <c r="A101" s="156"/>
      <c r="B101" s="157"/>
      <c r="C101" s="71"/>
      <c r="D101" s="71"/>
      <c r="E101" s="71"/>
      <c r="F101" s="71"/>
      <c r="G101" s="71"/>
      <c r="H101" s="158"/>
      <c r="I101" s="158"/>
      <c r="J101" s="155"/>
      <c r="K101" s="159"/>
      <c r="L101" s="49"/>
    </row>
    <row r="102" spans="1:12" ht="15">
      <c r="A102" s="156"/>
      <c r="B102" s="157"/>
      <c r="C102" s="71"/>
      <c r="D102" s="71"/>
      <c r="E102" s="71"/>
      <c r="F102" s="71"/>
      <c r="G102" s="71"/>
      <c r="H102" s="158"/>
      <c r="I102" s="158"/>
      <c r="J102" s="159"/>
      <c r="K102" s="159"/>
      <c r="L102" s="49"/>
    </row>
    <row r="103" spans="1:12" ht="15">
      <c r="A103" s="156"/>
      <c r="B103" s="160"/>
      <c r="C103" s="71"/>
      <c r="D103" s="71"/>
      <c r="E103" s="71"/>
      <c r="F103" s="71"/>
      <c r="G103" s="71"/>
      <c r="H103" s="158"/>
      <c r="I103" s="158"/>
      <c r="J103" s="159"/>
      <c r="K103" s="159"/>
      <c r="L103" s="49"/>
    </row>
    <row r="104" spans="1:12" ht="15">
      <c r="A104" s="156"/>
      <c r="B104" s="160"/>
      <c r="C104" s="71"/>
      <c r="D104" s="71"/>
      <c r="E104" s="71"/>
      <c r="F104" s="71"/>
      <c r="G104" s="71"/>
      <c r="H104" s="158"/>
      <c r="I104" s="158"/>
      <c r="J104" s="159"/>
      <c r="K104" s="159"/>
      <c r="L104" s="49"/>
    </row>
    <row r="105" spans="1:12" ht="15">
      <c r="A105" s="156"/>
      <c r="B105" s="157"/>
      <c r="C105" s="71"/>
      <c r="D105" s="71"/>
      <c r="E105" s="71"/>
      <c r="F105" s="71"/>
      <c r="G105" s="71"/>
      <c r="H105" s="161"/>
      <c r="I105" s="161"/>
      <c r="J105" s="159"/>
      <c r="K105" s="159"/>
      <c r="L105" s="49"/>
    </row>
    <row r="106" spans="1:12" ht="15">
      <c r="A106" s="156"/>
      <c r="B106" s="160"/>
      <c r="C106" s="71"/>
      <c r="D106" s="71"/>
      <c r="E106" s="71"/>
      <c r="F106" s="71"/>
      <c r="G106" s="71"/>
      <c r="H106" s="161"/>
      <c r="I106" s="161"/>
      <c r="J106" s="159"/>
      <c r="K106" s="159"/>
      <c r="L106" s="49"/>
    </row>
    <row r="107" spans="1:12" ht="15">
      <c r="A107" s="156"/>
      <c r="B107" s="160"/>
      <c r="C107" s="162"/>
      <c r="D107" s="71"/>
      <c r="E107" s="71"/>
      <c r="F107" s="49"/>
      <c r="G107" s="71"/>
      <c r="H107" s="161"/>
      <c r="I107" s="161"/>
      <c r="J107" s="159"/>
      <c r="K107" s="159"/>
      <c r="L107" s="49"/>
    </row>
    <row r="108" spans="1:12" ht="15">
      <c r="A108" s="156"/>
      <c r="B108" s="160"/>
      <c r="C108" s="162"/>
      <c r="D108" s="71"/>
      <c r="E108" s="71"/>
      <c r="F108" s="71"/>
      <c r="G108" s="71"/>
      <c r="H108" s="161"/>
      <c r="I108" s="161"/>
      <c r="J108" s="159"/>
      <c r="K108" s="159"/>
      <c r="L108" s="49"/>
    </row>
    <row r="109" spans="1:12" ht="15">
      <c r="A109" s="156"/>
      <c r="B109" s="160"/>
      <c r="C109" s="162"/>
      <c r="D109" s="71"/>
      <c r="E109" s="169"/>
      <c r="F109" s="71"/>
      <c r="G109" s="169"/>
      <c r="H109" s="158"/>
      <c r="I109" s="161"/>
      <c r="J109" s="159"/>
      <c r="K109" s="159"/>
      <c r="L109" s="49"/>
    </row>
    <row r="110" spans="1:12" ht="15">
      <c r="A110" s="156"/>
      <c r="B110" s="157"/>
      <c r="C110" s="71"/>
      <c r="D110" s="71"/>
      <c r="E110" s="71"/>
      <c r="F110" s="71"/>
      <c r="G110" s="71"/>
      <c r="H110" s="161"/>
      <c r="I110" s="161"/>
      <c r="J110" s="159"/>
      <c r="K110" s="159"/>
      <c r="L110" s="49"/>
    </row>
    <row r="111" spans="1:12" ht="15">
      <c r="A111" s="156"/>
      <c r="B111" s="160"/>
      <c r="C111" s="71"/>
      <c r="D111" s="71"/>
      <c r="E111" s="71"/>
      <c r="F111" s="71"/>
      <c r="G111" s="71"/>
      <c r="H111" s="161"/>
      <c r="I111" s="161"/>
      <c r="J111" s="155"/>
      <c r="K111" s="159"/>
      <c r="L111" s="49"/>
    </row>
    <row r="112" spans="1:12" ht="15">
      <c r="A112" s="156"/>
      <c r="B112" s="157"/>
      <c r="C112" s="71"/>
      <c r="D112" s="71"/>
      <c r="E112" s="169"/>
      <c r="F112" s="169"/>
      <c r="G112" s="169"/>
      <c r="H112" s="158"/>
      <c r="I112" s="161"/>
      <c r="J112" s="155"/>
      <c r="K112" s="159"/>
      <c r="L112" s="49"/>
    </row>
    <row r="113" spans="1:12" ht="15">
      <c r="A113" s="156"/>
      <c r="B113" s="160"/>
      <c r="C113" s="71"/>
      <c r="D113" s="71"/>
      <c r="E113" s="169"/>
      <c r="F113" s="169"/>
      <c r="G113" s="169"/>
      <c r="H113" s="158"/>
      <c r="I113" s="161"/>
      <c r="J113" s="159"/>
      <c r="K113" s="159"/>
      <c r="L113" s="49"/>
    </row>
    <row r="114" spans="1:12" ht="15">
      <c r="A114" s="156"/>
      <c r="B114" s="160"/>
      <c r="C114" s="71"/>
      <c r="D114" s="71"/>
      <c r="E114" s="169"/>
      <c r="F114" s="169"/>
      <c r="G114" s="169"/>
      <c r="H114" s="161"/>
      <c r="I114" s="161"/>
      <c r="J114" s="159"/>
      <c r="K114" s="159"/>
      <c r="L114" s="49"/>
    </row>
    <row r="115" spans="1:12" ht="15">
      <c r="A115" s="156"/>
      <c r="B115" s="157"/>
      <c r="C115" s="71"/>
      <c r="D115" s="71"/>
      <c r="E115" s="169"/>
      <c r="F115" s="169"/>
      <c r="G115" s="169"/>
      <c r="H115" s="161"/>
      <c r="I115" s="161"/>
      <c r="J115" s="159"/>
      <c r="K115" s="159"/>
      <c r="L115" s="49"/>
    </row>
    <row r="116" spans="1:12" ht="15">
      <c r="A116" s="156"/>
      <c r="B116" s="160"/>
      <c r="C116" s="71"/>
      <c r="D116" s="71"/>
      <c r="E116" s="169"/>
      <c r="F116" s="169"/>
      <c r="G116" s="169"/>
      <c r="H116" s="161"/>
      <c r="I116" s="161"/>
      <c r="J116" s="155"/>
      <c r="K116" s="159"/>
      <c r="L116" s="49"/>
    </row>
    <row r="117" spans="1:12" ht="15">
      <c r="A117" s="156"/>
      <c r="B117" s="157"/>
      <c r="C117" s="71"/>
      <c r="D117" s="71"/>
      <c r="E117" s="169"/>
      <c r="F117" s="169"/>
      <c r="G117" s="169"/>
      <c r="H117" s="158"/>
      <c r="I117" s="161"/>
      <c r="J117" s="155"/>
      <c r="K117" s="159"/>
      <c r="L117" s="49"/>
    </row>
    <row r="118" spans="1:12" ht="15">
      <c r="A118" s="156"/>
      <c r="B118" s="160"/>
      <c r="C118" s="162"/>
      <c r="D118" s="71"/>
      <c r="E118" s="169"/>
      <c r="F118" s="169"/>
      <c r="G118" s="169"/>
      <c r="H118" s="158"/>
      <c r="I118" s="161"/>
      <c r="J118" s="155"/>
      <c r="K118" s="159"/>
      <c r="L118" s="49"/>
    </row>
    <row r="119" spans="1:12" ht="15">
      <c r="A119" s="156"/>
      <c r="B119" s="160"/>
      <c r="C119" s="162"/>
      <c r="D119" s="71"/>
      <c r="E119" s="169"/>
      <c r="F119" s="169"/>
      <c r="G119" s="169"/>
      <c r="H119" s="158"/>
      <c r="I119" s="161"/>
      <c r="J119" s="155"/>
      <c r="K119" s="159"/>
      <c r="L119" s="49"/>
    </row>
    <row r="120" spans="1:12" ht="15">
      <c r="A120" s="156"/>
      <c r="B120" s="157"/>
      <c r="C120" s="71"/>
      <c r="D120" s="71"/>
      <c r="E120" s="169"/>
      <c r="F120" s="169"/>
      <c r="G120" s="169"/>
      <c r="H120" s="158"/>
      <c r="I120" s="161"/>
      <c r="J120" s="155"/>
      <c r="K120" s="159"/>
      <c r="L120" s="49"/>
    </row>
    <row r="121" spans="1:12" ht="15">
      <c r="A121" s="156"/>
      <c r="B121" s="157"/>
      <c r="C121" s="162"/>
      <c r="D121" s="71"/>
      <c r="E121" s="169"/>
      <c r="F121" s="169"/>
      <c r="G121" s="169"/>
      <c r="H121" s="158"/>
      <c r="I121" s="161"/>
      <c r="J121" s="155"/>
      <c r="K121" s="159"/>
      <c r="L121" s="49"/>
    </row>
    <row r="122" spans="1:12" ht="15">
      <c r="A122" s="156"/>
      <c r="B122" s="160"/>
      <c r="C122" s="162"/>
      <c r="D122" s="71"/>
      <c r="E122" s="242"/>
      <c r="F122" s="242"/>
      <c r="G122" s="242"/>
      <c r="H122" s="242"/>
      <c r="I122" s="242"/>
      <c r="J122" s="242"/>
      <c r="K122" s="242"/>
      <c r="L122" s="49"/>
    </row>
    <row r="123" spans="1:12" ht="15">
      <c r="A123" s="156"/>
      <c r="B123" s="163"/>
      <c r="C123" s="71"/>
      <c r="D123" s="71"/>
      <c r="E123" s="242"/>
      <c r="F123" s="242"/>
      <c r="G123" s="242"/>
      <c r="H123" s="242"/>
      <c r="I123" s="242"/>
      <c r="J123" s="242"/>
      <c r="K123" s="242"/>
      <c r="L123" s="49"/>
    </row>
    <row r="124" spans="1:12" ht="15">
      <c r="A124" s="156"/>
      <c r="B124" s="164"/>
      <c r="C124" s="71"/>
      <c r="D124" s="71"/>
      <c r="E124" s="242"/>
      <c r="F124" s="242"/>
      <c r="G124" s="242"/>
      <c r="H124" s="242"/>
      <c r="I124" s="242"/>
      <c r="J124" s="242"/>
      <c r="K124" s="242"/>
      <c r="L124" s="49"/>
    </row>
    <row r="125" spans="1:12" ht="15">
      <c r="A125" s="156"/>
      <c r="B125" s="160"/>
      <c r="C125" s="71"/>
      <c r="D125" s="71"/>
      <c r="E125" s="242"/>
      <c r="F125" s="242"/>
      <c r="G125" s="242"/>
      <c r="H125" s="242"/>
      <c r="I125" s="242"/>
      <c r="J125" s="242"/>
      <c r="K125" s="242"/>
      <c r="L125" s="49"/>
    </row>
    <row r="126" spans="1:12" ht="15">
      <c r="A126" s="156"/>
      <c r="B126" s="160"/>
      <c r="C126" s="71"/>
      <c r="D126" s="71"/>
      <c r="E126" s="242"/>
      <c r="F126" s="242"/>
      <c r="G126" s="242"/>
      <c r="H126" s="242"/>
      <c r="I126" s="242"/>
      <c r="J126" s="242"/>
      <c r="K126" s="242"/>
      <c r="L126" s="49"/>
    </row>
    <row r="127" spans="1:12" ht="15">
      <c r="A127" s="156"/>
      <c r="B127" s="157"/>
      <c r="C127" s="162"/>
      <c r="D127" s="71"/>
      <c r="E127" s="169"/>
      <c r="F127" s="169"/>
      <c r="G127" s="169"/>
      <c r="H127" s="161"/>
      <c r="I127" s="161"/>
      <c r="J127" s="159"/>
      <c r="K127" s="159"/>
      <c r="L127" s="49"/>
    </row>
    <row r="128" spans="1:12" ht="15">
      <c r="A128" s="156"/>
      <c r="B128" s="160"/>
      <c r="C128" s="162"/>
      <c r="D128" s="71"/>
      <c r="E128" s="169"/>
      <c r="F128" s="169"/>
      <c r="G128" s="169"/>
      <c r="H128" s="158"/>
      <c r="I128" s="161"/>
      <c r="J128" s="155"/>
      <c r="K128" s="159"/>
      <c r="L128" s="49"/>
    </row>
    <row r="129" spans="1:12" ht="15">
      <c r="A129" s="156"/>
      <c r="B129" s="157"/>
      <c r="C129" s="71"/>
      <c r="D129" s="71"/>
      <c r="E129" s="169"/>
      <c r="F129" s="169"/>
      <c r="G129" s="169"/>
      <c r="H129" s="158"/>
      <c r="I129" s="161"/>
      <c r="J129" s="159"/>
      <c r="K129" s="159"/>
      <c r="L129" s="49"/>
    </row>
    <row r="130" spans="1:12" ht="15">
      <c r="A130" s="156"/>
      <c r="B130" s="160"/>
      <c r="C130" s="71"/>
      <c r="D130" s="71"/>
      <c r="E130" s="169"/>
      <c r="F130" s="169"/>
      <c r="G130" s="169"/>
      <c r="H130" s="161"/>
      <c r="I130" s="161"/>
      <c r="J130" s="159"/>
      <c r="K130" s="159"/>
      <c r="L130" s="49"/>
    </row>
    <row r="131" spans="1:12" ht="15">
      <c r="A131" s="156"/>
      <c r="B131" s="160"/>
      <c r="C131" s="71"/>
      <c r="D131" s="71"/>
      <c r="E131" s="169"/>
      <c r="F131" s="169"/>
      <c r="G131" s="169"/>
      <c r="H131" s="161"/>
      <c r="I131" s="161"/>
      <c r="J131" s="159"/>
      <c r="K131" s="159"/>
      <c r="L131" s="49"/>
    </row>
    <row r="132" spans="1:12" ht="15">
      <c r="A132" s="156"/>
      <c r="B132" s="157"/>
      <c r="C132" s="71"/>
      <c r="D132" s="71"/>
      <c r="E132" s="169"/>
      <c r="F132" s="169"/>
      <c r="G132" s="169"/>
      <c r="H132" s="158"/>
      <c r="I132" s="161"/>
      <c r="J132" s="159"/>
      <c r="K132" s="159"/>
      <c r="L132" s="49"/>
    </row>
    <row r="133" spans="1:12" ht="15">
      <c r="A133" s="156"/>
      <c r="B133" s="164"/>
      <c r="C133" s="71"/>
      <c r="D133" s="71"/>
      <c r="E133" s="169"/>
      <c r="F133" s="169"/>
      <c r="G133" s="169"/>
      <c r="H133" s="158"/>
      <c r="I133" s="161"/>
      <c r="J133" s="159"/>
      <c r="K133" s="159"/>
      <c r="L133" s="49"/>
    </row>
    <row r="134" spans="1:12" ht="15">
      <c r="A134" s="156"/>
      <c r="B134" s="160"/>
      <c r="C134" s="162"/>
      <c r="D134" s="71"/>
      <c r="E134" s="169"/>
      <c r="F134" s="169"/>
      <c r="G134" s="169"/>
      <c r="H134" s="158"/>
      <c r="I134" s="161"/>
      <c r="J134" s="159"/>
      <c r="K134" s="159"/>
      <c r="L134" s="49"/>
    </row>
    <row r="135" spans="1:12" ht="15">
      <c r="A135" s="156"/>
      <c r="B135" s="160"/>
      <c r="C135" s="162"/>
      <c r="D135" s="71"/>
      <c r="E135" s="169"/>
      <c r="F135" s="169"/>
      <c r="G135" s="169"/>
      <c r="H135" s="158"/>
      <c r="I135" s="161"/>
      <c r="J135" s="155"/>
      <c r="K135" s="159"/>
      <c r="L135" s="49"/>
    </row>
    <row r="136" spans="1:12" ht="15">
      <c r="A136" s="156"/>
      <c r="B136" s="160"/>
      <c r="C136" s="71"/>
      <c r="D136" s="71"/>
      <c r="E136" s="169"/>
      <c r="F136" s="169"/>
      <c r="G136" s="169"/>
      <c r="H136" s="158"/>
      <c r="I136" s="161"/>
      <c r="J136" s="159"/>
      <c r="K136" s="159"/>
      <c r="L136" s="49"/>
    </row>
    <row r="137" spans="1:12" ht="15">
      <c r="A137" s="156"/>
      <c r="B137" s="160"/>
      <c r="C137" s="71"/>
      <c r="D137" s="71"/>
      <c r="E137" s="169"/>
      <c r="F137" s="169"/>
      <c r="G137" s="169"/>
      <c r="H137" s="161"/>
      <c r="I137" s="161"/>
      <c r="J137" s="155"/>
      <c r="K137" s="159"/>
      <c r="L137" s="49"/>
    </row>
    <row r="138" spans="1:12" ht="15">
      <c r="A138" s="156"/>
      <c r="B138" s="160"/>
      <c r="C138" s="162"/>
      <c r="D138" s="71"/>
      <c r="E138" s="169"/>
      <c r="F138" s="169"/>
      <c r="G138" s="169"/>
      <c r="H138" s="158"/>
      <c r="I138" s="161"/>
      <c r="J138" s="155"/>
      <c r="K138" s="159"/>
      <c r="L138" s="49"/>
    </row>
    <row r="139" spans="1:12" ht="15">
      <c r="A139" s="156"/>
      <c r="B139" s="160"/>
      <c r="C139" s="162"/>
      <c r="D139" s="71"/>
      <c r="E139" s="169"/>
      <c r="F139" s="169"/>
      <c r="G139" s="169"/>
      <c r="H139" s="158"/>
      <c r="I139" s="161"/>
      <c r="J139" s="159"/>
      <c r="K139" s="159"/>
      <c r="L139" s="49"/>
    </row>
    <row r="140" spans="1:12" ht="15">
      <c r="A140" s="156"/>
      <c r="B140" s="160"/>
      <c r="C140" s="71"/>
      <c r="D140" s="71"/>
      <c r="E140" s="169"/>
      <c r="F140" s="169"/>
      <c r="G140" s="169"/>
      <c r="H140" s="161"/>
      <c r="I140" s="161"/>
      <c r="J140" s="159"/>
      <c r="K140" s="159"/>
      <c r="L140" s="49"/>
    </row>
    <row r="141" spans="1:12" ht="15">
      <c r="A141" s="156"/>
      <c r="B141" s="160"/>
      <c r="C141" s="71"/>
      <c r="D141" s="71"/>
      <c r="E141" s="169"/>
      <c r="F141" s="169"/>
      <c r="G141" s="169"/>
      <c r="H141" s="161"/>
      <c r="I141" s="161"/>
      <c r="J141" s="159"/>
      <c r="K141" s="159"/>
      <c r="L141" s="49"/>
    </row>
    <row r="142" spans="1:12" ht="15">
      <c r="A142" s="156"/>
      <c r="B142" s="157"/>
      <c r="C142" s="71"/>
      <c r="D142" s="71"/>
      <c r="E142" s="169"/>
      <c r="F142" s="169"/>
      <c r="G142" s="169"/>
      <c r="H142" s="158"/>
      <c r="I142" s="161"/>
      <c r="J142" s="155"/>
      <c r="K142" s="159"/>
      <c r="L142" s="49"/>
    </row>
    <row r="143" spans="1:12" ht="15">
      <c r="A143" s="156"/>
      <c r="B143" s="160"/>
      <c r="C143" s="71"/>
      <c r="D143" s="71"/>
      <c r="E143" s="169"/>
      <c r="F143" s="169"/>
      <c r="G143" s="169"/>
      <c r="H143" s="158"/>
      <c r="I143" s="161"/>
      <c r="J143" s="155"/>
      <c r="K143" s="159"/>
      <c r="L143" s="49"/>
    </row>
    <row r="144" spans="1:12" ht="15">
      <c r="A144" s="156"/>
      <c r="B144" s="160"/>
      <c r="C144" s="71"/>
      <c r="D144" s="71"/>
      <c r="E144" s="169"/>
      <c r="F144" s="169"/>
      <c r="G144" s="169"/>
      <c r="H144" s="158"/>
      <c r="I144" s="161"/>
      <c r="J144" s="155"/>
      <c r="K144" s="159"/>
      <c r="L144" s="49"/>
    </row>
    <row r="145" spans="1:12" ht="15">
      <c r="A145" s="156"/>
      <c r="B145" s="160"/>
      <c r="C145" s="162"/>
      <c r="D145" s="71"/>
      <c r="E145" s="169"/>
      <c r="F145" s="169"/>
      <c r="G145" s="169"/>
      <c r="H145" s="158"/>
      <c r="I145" s="161"/>
      <c r="J145" s="159"/>
      <c r="K145" s="159"/>
      <c r="L145" s="49"/>
    </row>
    <row r="146" spans="1:12" ht="15">
      <c r="A146" s="156"/>
      <c r="B146" s="157"/>
      <c r="C146" s="71"/>
      <c r="D146" s="71"/>
      <c r="E146" s="169"/>
      <c r="F146" s="169"/>
      <c r="G146" s="169"/>
      <c r="H146" s="161"/>
      <c r="I146" s="161"/>
      <c r="J146" s="159"/>
      <c r="K146" s="159"/>
      <c r="L146" s="49"/>
    </row>
    <row r="147" spans="1:12" ht="15">
      <c r="A147" s="156"/>
      <c r="B147" s="164"/>
      <c r="C147" s="71"/>
      <c r="D147" s="71"/>
      <c r="E147" s="169"/>
      <c r="F147" s="169"/>
      <c r="G147" s="169"/>
      <c r="H147" s="158"/>
      <c r="I147" s="161"/>
      <c r="J147" s="159"/>
      <c r="K147" s="159"/>
      <c r="L147" s="49"/>
    </row>
    <row r="148" spans="1:12" ht="15">
      <c r="A148" s="156"/>
      <c r="B148" s="164"/>
      <c r="C148" s="71"/>
      <c r="D148" s="71"/>
      <c r="E148" s="169"/>
      <c r="F148" s="169"/>
      <c r="G148" s="169"/>
      <c r="H148" s="158"/>
      <c r="I148" s="161"/>
      <c r="J148" s="159"/>
      <c r="K148" s="159"/>
      <c r="L148" s="49"/>
    </row>
    <row r="149" spans="1:12" ht="15">
      <c r="A149" s="156"/>
      <c r="B149" s="160"/>
      <c r="C149" s="71"/>
      <c r="D149" s="71"/>
      <c r="E149" s="169"/>
      <c r="F149" s="169"/>
      <c r="G149" s="169"/>
      <c r="H149" s="161"/>
      <c r="I149" s="161"/>
      <c r="J149" s="159"/>
      <c r="K149" s="159"/>
      <c r="L149" s="49"/>
    </row>
    <row r="150" spans="1:12" ht="15">
      <c r="A150" s="156"/>
      <c r="B150" s="160"/>
      <c r="C150" s="162"/>
      <c r="D150" s="71"/>
      <c r="E150" s="169"/>
      <c r="F150" s="169"/>
      <c r="G150" s="169"/>
      <c r="H150" s="158"/>
      <c r="I150" s="161"/>
      <c r="J150" s="159"/>
      <c r="K150" s="159"/>
      <c r="L150" s="49"/>
    </row>
    <row r="151" spans="1:12" ht="15">
      <c r="A151" s="156"/>
      <c r="B151" s="157"/>
      <c r="C151" s="71"/>
      <c r="D151" s="71"/>
      <c r="E151" s="169"/>
      <c r="F151" s="169"/>
      <c r="G151" s="169"/>
      <c r="H151" s="161"/>
      <c r="I151" s="161"/>
      <c r="J151" s="155"/>
      <c r="K151" s="159"/>
      <c r="L151" s="49"/>
    </row>
    <row r="152" spans="1:12" ht="15">
      <c r="A152" s="156"/>
      <c r="B152" s="164"/>
      <c r="C152" s="71"/>
      <c r="D152" s="71"/>
      <c r="E152" s="169"/>
      <c r="F152" s="169"/>
      <c r="G152" s="169"/>
      <c r="H152" s="158"/>
      <c r="I152" s="161"/>
      <c r="J152" s="155"/>
      <c r="K152" s="159"/>
      <c r="L152" s="49"/>
    </row>
    <row r="153" spans="1:12" ht="15">
      <c r="A153" s="156"/>
      <c r="B153" s="164"/>
      <c r="C153" s="71"/>
      <c r="D153" s="71"/>
      <c r="E153" s="169"/>
      <c r="F153" s="169"/>
      <c r="G153" s="169"/>
      <c r="H153" s="158"/>
      <c r="I153" s="161"/>
      <c r="J153" s="155"/>
      <c r="K153" s="159"/>
      <c r="L153" s="49"/>
    </row>
    <row r="154" spans="1:12" ht="15">
      <c r="A154" s="156"/>
      <c r="B154" s="164"/>
      <c r="C154" s="71"/>
      <c r="D154" s="71"/>
      <c r="E154" s="169"/>
      <c r="F154" s="169"/>
      <c r="G154" s="169"/>
      <c r="H154" s="158"/>
      <c r="I154" s="161"/>
      <c r="J154" s="155"/>
      <c r="K154" s="159"/>
      <c r="L154" s="49"/>
    </row>
    <row r="155" spans="1:12" ht="15">
      <c r="A155" s="156"/>
      <c r="B155" s="164"/>
      <c r="C155" s="71"/>
      <c r="D155" s="71"/>
      <c r="E155" s="169"/>
      <c r="F155" s="169"/>
      <c r="G155" s="169"/>
      <c r="H155" s="158"/>
      <c r="I155" s="161"/>
      <c r="J155" s="155"/>
      <c r="K155" s="159"/>
      <c r="L155" s="49"/>
    </row>
    <row r="156" spans="1:12" ht="15">
      <c r="A156" s="156"/>
      <c r="B156" s="164"/>
      <c r="C156" s="71"/>
      <c r="D156" s="71"/>
      <c r="E156" s="169"/>
      <c r="F156" s="169"/>
      <c r="G156" s="169"/>
      <c r="H156" s="158"/>
      <c r="I156" s="161"/>
      <c r="J156" s="155"/>
      <c r="K156" s="159"/>
      <c r="L156" s="49"/>
    </row>
    <row r="157" spans="1:12" ht="15">
      <c r="A157" s="156"/>
      <c r="B157" s="164"/>
      <c r="C157" s="71"/>
      <c r="D157" s="71"/>
      <c r="E157" s="169"/>
      <c r="F157" s="165"/>
      <c r="G157" s="169"/>
      <c r="H157" s="158"/>
      <c r="I157" s="161"/>
      <c r="J157" s="155"/>
      <c r="K157" s="159"/>
      <c r="L157" s="49"/>
    </row>
    <row r="158" spans="1:12" ht="15">
      <c r="A158" s="156"/>
      <c r="B158" s="164"/>
      <c r="C158" s="71"/>
      <c r="D158" s="71"/>
      <c r="E158" s="169"/>
      <c r="F158" s="169"/>
      <c r="G158" s="169"/>
      <c r="H158" s="158"/>
      <c r="I158" s="161"/>
      <c r="J158" s="155"/>
      <c r="K158" s="165"/>
      <c r="L158" s="49"/>
    </row>
    <row r="159" spans="1:12" ht="15">
      <c r="A159" s="156"/>
      <c r="B159" s="160"/>
      <c r="C159" s="71"/>
      <c r="D159" s="71"/>
      <c r="E159" s="169"/>
      <c r="F159" s="169"/>
      <c r="G159" s="169"/>
      <c r="H159" s="158"/>
      <c r="I159" s="161"/>
      <c r="J159" s="155"/>
      <c r="K159" s="114"/>
      <c r="L159" s="49"/>
    </row>
    <row r="160" spans="1:12" ht="15">
      <c r="A160" s="156"/>
      <c r="B160" s="164"/>
      <c r="C160" s="71"/>
      <c r="D160" s="71"/>
      <c r="E160" s="169"/>
      <c r="F160" s="169"/>
      <c r="G160" s="169"/>
      <c r="H160" s="158"/>
      <c r="I160" s="161"/>
      <c r="J160" s="155"/>
      <c r="K160" s="114"/>
      <c r="L160" s="49"/>
    </row>
    <row r="161" spans="1:12" ht="15">
      <c r="A161" s="156"/>
      <c r="B161" s="164"/>
      <c r="C161" s="71"/>
      <c r="D161" s="71"/>
      <c r="E161" s="169"/>
      <c r="F161" s="169"/>
      <c r="G161" s="169"/>
      <c r="H161" s="158"/>
      <c r="I161" s="161"/>
      <c r="J161" s="155"/>
      <c r="K161" s="114"/>
      <c r="L161" s="49"/>
    </row>
    <row r="162" spans="1:12" ht="15">
      <c r="A162" s="156"/>
      <c r="B162" s="164"/>
      <c r="C162" s="71"/>
      <c r="D162" s="71"/>
      <c r="E162" s="169"/>
      <c r="F162" s="169"/>
      <c r="G162" s="169"/>
      <c r="H162" s="158"/>
      <c r="I162" s="161"/>
      <c r="J162" s="155"/>
      <c r="K162" s="159"/>
      <c r="L162" s="49"/>
    </row>
    <row r="163" spans="1:12" ht="15">
      <c r="A163" s="156"/>
      <c r="B163" s="157"/>
      <c r="C163" s="71"/>
      <c r="D163" s="71"/>
      <c r="E163" s="169"/>
      <c r="F163" s="169"/>
      <c r="G163" s="169"/>
      <c r="H163" s="158"/>
      <c r="I163" s="161"/>
      <c r="J163" s="159"/>
      <c r="K163" s="159"/>
      <c r="L163" s="49"/>
    </row>
    <row r="164" spans="1:12" ht="15">
      <c r="A164" s="156"/>
      <c r="B164" s="157"/>
      <c r="C164" s="71"/>
      <c r="D164" s="71"/>
      <c r="E164" s="71"/>
      <c r="F164" s="71"/>
      <c r="G164" s="71"/>
      <c r="H164" s="161"/>
      <c r="I164" s="161"/>
      <c r="J164" s="159"/>
      <c r="K164" s="159"/>
      <c r="L164" s="49"/>
    </row>
    <row r="165" spans="1:12" ht="15">
      <c r="A165" s="156"/>
      <c r="B165" s="157"/>
      <c r="C165" s="71"/>
      <c r="D165" s="71"/>
      <c r="E165" s="71"/>
      <c r="F165" s="71"/>
      <c r="G165" s="71"/>
      <c r="H165" s="161"/>
      <c r="I165" s="161"/>
      <c r="J165" s="159"/>
      <c r="K165" s="159"/>
      <c r="L165" s="49"/>
    </row>
    <row r="166" spans="1:12" ht="15">
      <c r="A166" s="49"/>
      <c r="B166" s="49"/>
      <c r="C166" s="49"/>
      <c r="D166" s="49"/>
      <c r="E166" s="166"/>
      <c r="F166" s="166"/>
      <c r="G166" s="166"/>
      <c r="H166" s="167"/>
      <c r="I166" s="167"/>
      <c r="J166" s="165"/>
      <c r="K166" s="165"/>
      <c r="L166" s="49"/>
    </row>
    <row r="167" spans="1:12" ht="15">
      <c r="A167" s="153"/>
      <c r="B167" s="154"/>
      <c r="C167" s="71"/>
      <c r="D167" s="71"/>
      <c r="E167" s="71"/>
      <c r="F167" s="71"/>
      <c r="G167" s="71"/>
      <c r="H167" s="168"/>
      <c r="I167" s="168"/>
      <c r="J167" s="49"/>
      <c r="K167" s="49"/>
      <c r="L167" s="49"/>
    </row>
    <row r="168" spans="1:12" ht="1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</row>
    <row r="169" spans="1:12" ht="1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</row>
    <row r="170" spans="1:12" ht="1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</row>
    <row r="171" spans="1:12" ht="1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</row>
    <row r="172" spans="1:12" ht="1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</row>
    <row r="173" spans="1:12" ht="1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</row>
    <row r="174" spans="1:12" ht="1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</row>
    <row r="175" spans="1:12" ht="1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</row>
    <row r="176" spans="1:12" ht="1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</row>
    <row r="177" spans="1:12" ht="1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</row>
    <row r="178" spans="1:12" ht="1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</row>
    <row r="179" spans="1:12" ht="1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</row>
    <row r="180" spans="1:12" ht="1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</row>
    <row r="181" spans="1:12" ht="1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</row>
    <row r="182" spans="1:12" ht="1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</row>
    <row r="183" spans="1:12" ht="1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</row>
    <row r="184" spans="1:12" ht="1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</row>
    <row r="185" spans="1:12" ht="1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</row>
    <row r="186" spans="1:12" ht="1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</row>
    <row r="187" spans="1:12" ht="1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</row>
    <row r="188" spans="1:12" ht="1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</row>
    <row r="189" spans="1:12" ht="1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</row>
  </sheetData>
  <sheetProtection/>
  <mergeCells count="58">
    <mergeCell ref="BD5:BD6"/>
    <mergeCell ref="AM5:AM6"/>
    <mergeCell ref="AN5:AN6"/>
    <mergeCell ref="AO5:AO6"/>
    <mergeCell ref="AP5:AP6"/>
    <mergeCell ref="AQ5:AQ6"/>
    <mergeCell ref="AR5:AR6"/>
    <mergeCell ref="AS5:AS6"/>
    <mergeCell ref="A5:A6"/>
    <mergeCell ref="Y5:Y6"/>
    <mergeCell ref="Z5:Z6"/>
    <mergeCell ref="AT4:BE4"/>
    <mergeCell ref="AV5:AV6"/>
    <mergeCell ref="AW5:AW6"/>
    <mergeCell ref="AX5:AX6"/>
    <mergeCell ref="AY5:AY6"/>
    <mergeCell ref="AZ5:AZ6"/>
    <mergeCell ref="BA5:BA6"/>
    <mergeCell ref="BE5:BE6"/>
    <mergeCell ref="BB5:BB6"/>
    <mergeCell ref="BC5:BC6"/>
    <mergeCell ref="H4:AB4"/>
    <mergeCell ref="AC4:AS4"/>
    <mergeCell ref="AE5:AE6"/>
    <mergeCell ref="AF5:AF6"/>
    <mergeCell ref="AG5:AG6"/>
    <mergeCell ref="AH5:AH6"/>
    <mergeCell ref="AI5:AI6"/>
    <mergeCell ref="X5:X6"/>
    <mergeCell ref="AJ5:AJ6"/>
    <mergeCell ref="AK5:AK6"/>
    <mergeCell ref="AL5:AL6"/>
    <mergeCell ref="AA5:AA6"/>
    <mergeCell ref="AB5:AB6"/>
    <mergeCell ref="O5:O6"/>
    <mergeCell ref="U5:U6"/>
    <mergeCell ref="V5:V6"/>
    <mergeCell ref="W5:W6"/>
    <mergeCell ref="S5:S6"/>
    <mergeCell ref="T5:T6"/>
    <mergeCell ref="B5:B6"/>
    <mergeCell ref="H5:H6"/>
    <mergeCell ref="I5:I6"/>
    <mergeCell ref="J5:J6"/>
    <mergeCell ref="K5:K6"/>
    <mergeCell ref="L5:L6"/>
    <mergeCell ref="M5:M6"/>
    <mergeCell ref="N5:N6"/>
    <mergeCell ref="E122:K126"/>
    <mergeCell ref="AK1:BE1"/>
    <mergeCell ref="AK2:BE2"/>
    <mergeCell ref="AK3:BE3"/>
    <mergeCell ref="A1:AG1"/>
    <mergeCell ref="A2:AG2"/>
    <mergeCell ref="A3:AG3"/>
    <mergeCell ref="P5:P6"/>
    <mergeCell ref="Q5:Q6"/>
    <mergeCell ref="R5:R6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70"/>
  <sheetViews>
    <sheetView zoomScalePageLayoutView="0" workbookViewId="0" topLeftCell="A19">
      <selection activeCell="W40" sqref="W40"/>
    </sheetView>
  </sheetViews>
  <sheetFormatPr defaultColWidth="9.140625" defaultRowHeight="15"/>
  <cols>
    <col min="1" max="1" width="3.8515625" style="0" customWidth="1"/>
    <col min="2" max="2" width="21.8515625" style="0" customWidth="1"/>
    <col min="3" max="3" width="5.57421875" style="0" customWidth="1"/>
    <col min="4" max="4" width="6.421875" style="0" customWidth="1"/>
    <col min="5" max="5" width="6.57421875" style="0" customWidth="1"/>
    <col min="6" max="6" width="7.7109375" style="0" customWidth="1"/>
    <col min="7" max="7" width="6.28125" style="0" customWidth="1"/>
    <col min="8" max="10" width="7.140625" style="0" customWidth="1"/>
    <col min="11" max="11" width="6.00390625" style="0" customWidth="1"/>
    <col min="12" max="12" width="6.28125" style="0" customWidth="1"/>
    <col min="13" max="13" width="6.421875" style="0" customWidth="1"/>
    <col min="14" max="14" width="6.7109375" style="0" customWidth="1"/>
    <col min="15" max="15" width="6.00390625" style="0" customWidth="1"/>
    <col min="16" max="16" width="7.140625" style="0" customWidth="1"/>
    <col min="17" max="18" width="7.00390625" style="0" customWidth="1"/>
    <col min="19" max="19" width="6.8515625" style="0" customWidth="1"/>
  </cols>
  <sheetData>
    <row r="1" spans="1:20" ht="15">
      <c r="A1" s="245" t="s">
        <v>182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3"/>
      <c r="Q1" s="243"/>
      <c r="R1" s="243"/>
      <c r="S1" s="243"/>
      <c r="T1" s="70"/>
    </row>
    <row r="2" spans="1:20" ht="15">
      <c r="A2" s="245" t="s">
        <v>168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3"/>
      <c r="Q2" s="243"/>
      <c r="R2" s="243"/>
      <c r="S2" s="243"/>
      <c r="T2" s="70"/>
    </row>
    <row r="3" spans="1:20" ht="15">
      <c r="A3" s="246" t="s">
        <v>189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7"/>
      <c r="M3" s="247"/>
      <c r="N3" s="247"/>
      <c r="O3" s="247"/>
      <c r="P3" s="244"/>
      <c r="Q3" s="244"/>
      <c r="R3" s="244"/>
      <c r="S3" s="244"/>
      <c r="T3" s="70"/>
    </row>
    <row r="4" spans="1:110" ht="15.75" thickBot="1">
      <c r="A4" s="84" t="s">
        <v>175</v>
      </c>
      <c r="B4" s="84"/>
      <c r="C4" s="84"/>
      <c r="D4" s="84"/>
      <c r="E4" s="84"/>
      <c r="F4" s="84"/>
      <c r="G4" s="84"/>
      <c r="H4" s="289" t="s">
        <v>165</v>
      </c>
      <c r="I4" s="289"/>
      <c r="J4" s="289"/>
      <c r="K4" s="289"/>
      <c r="L4" s="266" t="s">
        <v>166</v>
      </c>
      <c r="M4" s="267"/>
      <c r="N4" s="267"/>
      <c r="O4" s="267"/>
      <c r="P4" s="266" t="s">
        <v>167</v>
      </c>
      <c r="Q4" s="267"/>
      <c r="R4" s="265"/>
      <c r="S4" s="265"/>
      <c r="T4" s="58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</row>
    <row r="5" spans="1:110" ht="15">
      <c r="A5" s="285" t="s">
        <v>66</v>
      </c>
      <c r="B5" s="287" t="s">
        <v>1</v>
      </c>
      <c r="C5" s="194" t="s">
        <v>2</v>
      </c>
      <c r="D5" s="197" t="s">
        <v>45</v>
      </c>
      <c r="E5" s="194" t="s">
        <v>91</v>
      </c>
      <c r="F5" s="194" t="s">
        <v>179</v>
      </c>
      <c r="G5" s="194" t="s">
        <v>181</v>
      </c>
      <c r="H5" s="138" t="s">
        <v>45</v>
      </c>
      <c r="I5" s="138" t="s">
        <v>91</v>
      </c>
      <c r="J5" s="176" t="s">
        <v>179</v>
      </c>
      <c r="K5" s="138" t="s">
        <v>181</v>
      </c>
      <c r="L5" s="104" t="s">
        <v>45</v>
      </c>
      <c r="M5" s="123" t="s">
        <v>91</v>
      </c>
      <c r="N5" s="181" t="s">
        <v>179</v>
      </c>
      <c r="O5" s="182" t="s">
        <v>181</v>
      </c>
      <c r="P5" s="134" t="s">
        <v>45</v>
      </c>
      <c r="Q5" s="134" t="s">
        <v>91</v>
      </c>
      <c r="R5" s="184" t="s">
        <v>179</v>
      </c>
      <c r="S5" s="134" t="s">
        <v>181</v>
      </c>
      <c r="T5" s="58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</row>
    <row r="6" spans="1:110" ht="15.75" thickBot="1">
      <c r="A6" s="286"/>
      <c r="B6" s="288"/>
      <c r="C6" s="195" t="s">
        <v>3</v>
      </c>
      <c r="D6" s="198" t="s">
        <v>44</v>
      </c>
      <c r="E6" s="203" t="s">
        <v>92</v>
      </c>
      <c r="F6" s="203" t="s">
        <v>180</v>
      </c>
      <c r="G6" s="203" t="s">
        <v>183</v>
      </c>
      <c r="H6" s="139" t="s">
        <v>44</v>
      </c>
      <c r="I6" s="139" t="s">
        <v>92</v>
      </c>
      <c r="J6" s="187" t="s">
        <v>180</v>
      </c>
      <c r="K6" s="139" t="s">
        <v>183</v>
      </c>
      <c r="L6" s="105" t="s">
        <v>44</v>
      </c>
      <c r="M6" s="124" t="s">
        <v>92</v>
      </c>
      <c r="N6" s="189" t="s">
        <v>180</v>
      </c>
      <c r="O6" s="190" t="s">
        <v>183</v>
      </c>
      <c r="P6" s="135" t="s">
        <v>44</v>
      </c>
      <c r="Q6" s="135" t="s">
        <v>92</v>
      </c>
      <c r="R6" s="192" t="s">
        <v>180</v>
      </c>
      <c r="S6" s="135" t="s">
        <v>183</v>
      </c>
      <c r="T6" s="58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</row>
    <row r="7" spans="1:110" ht="15">
      <c r="A7" s="96" t="s">
        <v>103</v>
      </c>
      <c r="B7" s="95" t="s">
        <v>4</v>
      </c>
      <c r="C7" s="193" t="s">
        <v>5</v>
      </c>
      <c r="D7" s="196">
        <v>46</v>
      </c>
      <c r="E7" s="24"/>
      <c r="F7" s="24"/>
      <c r="G7" s="24"/>
      <c r="H7" s="180">
        <v>21</v>
      </c>
      <c r="I7" s="177"/>
      <c r="J7" s="186"/>
      <c r="K7" s="186"/>
      <c r="L7" s="102">
        <v>15</v>
      </c>
      <c r="M7" s="103"/>
      <c r="N7" s="188"/>
      <c r="O7" s="188"/>
      <c r="P7" s="87">
        <v>10</v>
      </c>
      <c r="Q7" s="87"/>
      <c r="R7" s="191"/>
      <c r="S7" s="191"/>
      <c r="T7" s="58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</row>
    <row r="8" spans="1:20" ht="15">
      <c r="A8" s="27" t="s">
        <v>104</v>
      </c>
      <c r="B8" s="4" t="s">
        <v>6</v>
      </c>
      <c r="C8" s="24" t="s">
        <v>95</v>
      </c>
      <c r="D8" s="204">
        <v>474.1448</v>
      </c>
      <c r="E8" s="24"/>
      <c r="F8" s="24"/>
      <c r="G8" s="24"/>
      <c r="H8" s="205">
        <v>179.2214</v>
      </c>
      <c r="I8" s="178"/>
      <c r="J8" s="82"/>
      <c r="K8" s="82"/>
      <c r="L8" s="206">
        <v>159.8351</v>
      </c>
      <c r="M8" s="98"/>
      <c r="N8" s="183"/>
      <c r="O8" s="183"/>
      <c r="P8" s="207">
        <v>156.4423</v>
      </c>
      <c r="Q8" s="88"/>
      <c r="R8" s="185"/>
      <c r="S8" s="185"/>
      <c r="T8" s="70"/>
    </row>
    <row r="9" spans="1:20" ht="15">
      <c r="A9" s="27" t="s">
        <v>105</v>
      </c>
      <c r="B9" s="4" t="s">
        <v>7</v>
      </c>
      <c r="C9" s="24"/>
      <c r="D9" s="131"/>
      <c r="E9" s="24"/>
      <c r="F9" s="24"/>
      <c r="G9" s="24"/>
      <c r="H9" s="83"/>
      <c r="I9" s="178"/>
      <c r="J9" s="82"/>
      <c r="K9" s="82"/>
      <c r="L9" s="100"/>
      <c r="M9" s="101"/>
      <c r="N9" s="183"/>
      <c r="O9" s="183"/>
      <c r="P9" s="89"/>
      <c r="Q9" s="89"/>
      <c r="R9" s="185"/>
      <c r="S9" s="185"/>
      <c r="T9" s="70"/>
    </row>
    <row r="10" spans="1:20" ht="15">
      <c r="A10" s="27" t="s">
        <v>106</v>
      </c>
      <c r="B10" s="4" t="s">
        <v>8</v>
      </c>
      <c r="C10" s="24" t="s">
        <v>96</v>
      </c>
      <c r="D10" s="131">
        <v>7638</v>
      </c>
      <c r="E10" s="24"/>
      <c r="F10" s="24"/>
      <c r="G10" s="24"/>
      <c r="H10" s="83">
        <v>2888</v>
      </c>
      <c r="I10" s="178"/>
      <c r="J10" s="82"/>
      <c r="K10" s="82"/>
      <c r="L10" s="97">
        <v>2355</v>
      </c>
      <c r="M10" s="98"/>
      <c r="N10" s="183"/>
      <c r="O10" s="183"/>
      <c r="P10" s="88">
        <v>2395</v>
      </c>
      <c r="Q10" s="89"/>
      <c r="R10" s="185"/>
      <c r="S10" s="185"/>
      <c r="T10" s="70"/>
    </row>
    <row r="11" spans="1:23" ht="15">
      <c r="A11" s="27" t="s">
        <v>107</v>
      </c>
      <c r="B11" s="4" t="s">
        <v>9</v>
      </c>
      <c r="C11" s="24" t="s">
        <v>10</v>
      </c>
      <c r="D11" s="131">
        <v>207</v>
      </c>
      <c r="E11" s="24"/>
      <c r="F11" s="24"/>
      <c r="G11" s="24"/>
      <c r="H11" s="83">
        <v>81</v>
      </c>
      <c r="I11" s="178"/>
      <c r="J11" s="82"/>
      <c r="K11" s="82"/>
      <c r="L11" s="97">
        <v>62</v>
      </c>
      <c r="M11" s="98"/>
      <c r="N11" s="183"/>
      <c r="O11" s="183"/>
      <c r="P11" s="88">
        <v>64</v>
      </c>
      <c r="Q11" s="89"/>
      <c r="R11" s="185"/>
      <c r="S11" s="185"/>
      <c r="T11" s="70"/>
      <c r="W11" t="s">
        <v>169</v>
      </c>
    </row>
    <row r="12" spans="1:20" ht="15">
      <c r="A12" s="27" t="s">
        <v>108</v>
      </c>
      <c r="B12" s="4" t="s">
        <v>81</v>
      </c>
      <c r="C12" s="24"/>
      <c r="D12" s="131"/>
      <c r="E12" s="24"/>
      <c r="F12" s="24"/>
      <c r="G12" s="24"/>
      <c r="H12" s="83"/>
      <c r="I12" s="178"/>
      <c r="J12" s="82"/>
      <c r="K12" s="82"/>
      <c r="L12" s="125"/>
      <c r="M12" s="126"/>
      <c r="N12" s="183"/>
      <c r="O12" s="183"/>
      <c r="P12" s="89"/>
      <c r="Q12" s="89"/>
      <c r="R12" s="185"/>
      <c r="S12" s="185"/>
      <c r="T12" s="70"/>
    </row>
    <row r="13" spans="1:20" ht="15">
      <c r="A13" s="27"/>
      <c r="B13" s="2" t="s">
        <v>82</v>
      </c>
      <c r="C13" s="24" t="s">
        <v>83</v>
      </c>
      <c r="D13" s="131">
        <v>0.02</v>
      </c>
      <c r="E13" s="24">
        <v>9.281</v>
      </c>
      <c r="F13" s="24">
        <f>J13+N13+R13</f>
        <v>0.02</v>
      </c>
      <c r="G13" s="24">
        <f>F13*100/D13</f>
        <v>100</v>
      </c>
      <c r="H13" s="83">
        <v>0.02</v>
      </c>
      <c r="I13" s="178">
        <v>9.281</v>
      </c>
      <c r="J13" s="82">
        <v>0.02</v>
      </c>
      <c r="K13" s="82">
        <f>J13*100/H13</f>
        <v>100</v>
      </c>
      <c r="L13" s="125"/>
      <c r="M13" s="126"/>
      <c r="N13" s="183"/>
      <c r="O13" s="183"/>
      <c r="P13" s="89"/>
      <c r="Q13" s="89"/>
      <c r="R13" s="185"/>
      <c r="S13" s="185"/>
      <c r="T13" s="70"/>
    </row>
    <row r="14" spans="1:20" ht="15">
      <c r="A14" s="27"/>
      <c r="B14" s="2" t="s">
        <v>146</v>
      </c>
      <c r="C14" s="57" t="s">
        <v>147</v>
      </c>
      <c r="D14" s="131">
        <v>20</v>
      </c>
      <c r="E14" s="24">
        <v>8.333</v>
      </c>
      <c r="F14" s="24">
        <f aca="true" t="shared" si="0" ref="F14:F65">J14+N14+R14</f>
        <v>0</v>
      </c>
      <c r="G14" s="24">
        <f aca="true" t="shared" si="1" ref="G14:G62">F14*100/D14</f>
        <v>0</v>
      </c>
      <c r="H14" s="199">
        <v>20</v>
      </c>
      <c r="I14" s="178">
        <v>8.333</v>
      </c>
      <c r="J14" s="82"/>
      <c r="K14" s="82">
        <f aca="true" t="shared" si="2" ref="K14:K59">J14*100/H14</f>
        <v>0</v>
      </c>
      <c r="L14" s="125"/>
      <c r="M14" s="126"/>
      <c r="N14" s="183"/>
      <c r="O14" s="183"/>
      <c r="P14" s="89"/>
      <c r="Q14" s="89"/>
      <c r="R14" s="185"/>
      <c r="S14" s="185"/>
      <c r="T14" s="70"/>
    </row>
    <row r="15" spans="1:20" ht="15">
      <c r="A15" s="27"/>
      <c r="B15" s="2" t="s">
        <v>148</v>
      </c>
      <c r="C15" s="57" t="s">
        <v>26</v>
      </c>
      <c r="D15" s="131">
        <v>516</v>
      </c>
      <c r="E15" s="24">
        <v>46.216</v>
      </c>
      <c r="F15" s="24">
        <f t="shared" si="0"/>
        <v>0</v>
      </c>
      <c r="G15" s="24">
        <f t="shared" si="1"/>
        <v>0</v>
      </c>
      <c r="H15" s="83">
        <v>516</v>
      </c>
      <c r="I15" s="178">
        <v>46.216</v>
      </c>
      <c r="J15" s="82"/>
      <c r="K15" s="82">
        <f t="shared" si="2"/>
        <v>0</v>
      </c>
      <c r="L15" s="125"/>
      <c r="M15" s="126"/>
      <c r="N15" s="183"/>
      <c r="O15" s="183"/>
      <c r="P15" s="89"/>
      <c r="Q15" s="89"/>
      <c r="R15" s="185"/>
      <c r="S15" s="185"/>
      <c r="T15" s="70"/>
    </row>
    <row r="16" spans="1:20" ht="15">
      <c r="A16" s="27"/>
      <c r="B16" s="2" t="s">
        <v>149</v>
      </c>
      <c r="C16" s="57" t="s">
        <v>26</v>
      </c>
      <c r="D16" s="131">
        <f>H16+L16+P16</f>
        <v>52</v>
      </c>
      <c r="E16" s="93">
        <v>1.242</v>
      </c>
      <c r="F16" s="24">
        <f t="shared" si="0"/>
        <v>0</v>
      </c>
      <c r="G16" s="24">
        <f t="shared" si="1"/>
        <v>0</v>
      </c>
      <c r="H16" s="83">
        <v>38</v>
      </c>
      <c r="I16" s="178">
        <v>0.9076</v>
      </c>
      <c r="J16" s="82"/>
      <c r="K16" s="82">
        <f t="shared" si="2"/>
        <v>0</v>
      </c>
      <c r="L16" s="97">
        <v>14</v>
      </c>
      <c r="M16" s="126">
        <v>0.3344</v>
      </c>
      <c r="N16" s="183"/>
      <c r="O16" s="183">
        <f>N16*100/L16</f>
        <v>0</v>
      </c>
      <c r="P16" s="89"/>
      <c r="Q16" s="89"/>
      <c r="R16" s="185"/>
      <c r="S16" s="185"/>
      <c r="T16" s="70"/>
    </row>
    <row r="17" spans="1:20" ht="15">
      <c r="A17" s="27" t="s">
        <v>110</v>
      </c>
      <c r="B17" s="4" t="s">
        <v>17</v>
      </c>
      <c r="C17" s="24" t="s">
        <v>5</v>
      </c>
      <c r="D17" s="131">
        <v>46</v>
      </c>
      <c r="E17" s="93">
        <v>2954</v>
      </c>
      <c r="F17" s="24">
        <f t="shared" si="0"/>
        <v>32</v>
      </c>
      <c r="G17" s="211">
        <f t="shared" si="1"/>
        <v>69.56521739130434</v>
      </c>
      <c r="H17" s="83">
        <v>21</v>
      </c>
      <c r="I17" s="178">
        <v>1155.91</v>
      </c>
      <c r="J17" s="82">
        <v>12</v>
      </c>
      <c r="K17" s="208">
        <f t="shared" si="2"/>
        <v>57.142857142857146</v>
      </c>
      <c r="L17" s="97">
        <v>15</v>
      </c>
      <c r="M17" s="126">
        <v>884.77</v>
      </c>
      <c r="N17" s="183">
        <v>15</v>
      </c>
      <c r="O17" s="183">
        <f aca="true" t="shared" si="3" ref="O17:O62">N17*100/L17</f>
        <v>100</v>
      </c>
      <c r="P17" s="88">
        <v>10</v>
      </c>
      <c r="Q17" s="89">
        <v>913.32</v>
      </c>
      <c r="R17" s="185">
        <v>5</v>
      </c>
      <c r="S17" s="185">
        <f>R17*100/P17</f>
        <v>50</v>
      </c>
      <c r="T17" s="70"/>
    </row>
    <row r="18" spans="1:20" ht="15">
      <c r="A18" s="27"/>
      <c r="B18" s="2" t="s">
        <v>18</v>
      </c>
      <c r="C18" s="24" t="s">
        <v>5</v>
      </c>
      <c r="D18" s="131">
        <v>46</v>
      </c>
      <c r="E18" s="215">
        <v>2702.0838</v>
      </c>
      <c r="F18" s="24">
        <f t="shared" si="0"/>
        <v>23</v>
      </c>
      <c r="G18" s="211">
        <f t="shared" si="1"/>
        <v>50</v>
      </c>
      <c r="H18" s="83">
        <v>21</v>
      </c>
      <c r="I18" s="178">
        <v>1130.826</v>
      </c>
      <c r="J18" s="82">
        <v>8</v>
      </c>
      <c r="K18" s="208">
        <f t="shared" si="2"/>
        <v>38.095238095238095</v>
      </c>
      <c r="L18" s="97">
        <v>15</v>
      </c>
      <c r="M18" s="126">
        <v>865.57</v>
      </c>
      <c r="N18" s="183">
        <v>10</v>
      </c>
      <c r="O18" s="210">
        <f t="shared" si="3"/>
        <v>66.66666666666667</v>
      </c>
      <c r="P18" s="88">
        <v>10</v>
      </c>
      <c r="Q18" s="89">
        <v>893.494</v>
      </c>
      <c r="R18" s="185">
        <v>5</v>
      </c>
      <c r="S18" s="185">
        <f>R18*100/P18</f>
        <v>50</v>
      </c>
      <c r="T18" s="70"/>
    </row>
    <row r="19" spans="1:20" ht="15">
      <c r="A19" s="27" t="s">
        <v>112</v>
      </c>
      <c r="B19" s="4" t="s">
        <v>23</v>
      </c>
      <c r="C19" s="24" t="s">
        <v>5</v>
      </c>
      <c r="D19" s="131">
        <v>46</v>
      </c>
      <c r="E19" s="93">
        <v>6769</v>
      </c>
      <c r="F19" s="24">
        <f t="shared" si="0"/>
        <v>46</v>
      </c>
      <c r="G19" s="211">
        <f t="shared" si="1"/>
        <v>100</v>
      </c>
      <c r="H19" s="83">
        <v>21</v>
      </c>
      <c r="I19" s="178">
        <v>2648.74</v>
      </c>
      <c r="J19" s="82">
        <v>21</v>
      </c>
      <c r="K19" s="208">
        <f t="shared" si="2"/>
        <v>100</v>
      </c>
      <c r="L19" s="97">
        <v>15</v>
      </c>
      <c r="M19" s="126">
        <v>2027.43</v>
      </c>
      <c r="N19" s="183">
        <v>15</v>
      </c>
      <c r="O19" s="210">
        <f t="shared" si="3"/>
        <v>100</v>
      </c>
      <c r="P19" s="88">
        <v>10</v>
      </c>
      <c r="Q19" s="89">
        <v>2092.83</v>
      </c>
      <c r="R19" s="185">
        <v>10</v>
      </c>
      <c r="S19" s="185">
        <f>R19*100/P19</f>
        <v>100</v>
      </c>
      <c r="T19" s="70"/>
    </row>
    <row r="20" spans="1:20" ht="15">
      <c r="A20" s="27"/>
      <c r="B20" s="2" t="s">
        <v>152</v>
      </c>
      <c r="C20" s="57" t="s">
        <v>26</v>
      </c>
      <c r="D20" s="131">
        <f>H20+L20+P20</f>
        <v>230</v>
      </c>
      <c r="E20" s="93">
        <v>54.12</v>
      </c>
      <c r="F20" s="24">
        <f t="shared" si="0"/>
        <v>85</v>
      </c>
      <c r="G20" s="211">
        <f t="shared" si="1"/>
        <v>36.95652173913044</v>
      </c>
      <c r="H20" s="83">
        <v>155</v>
      </c>
      <c r="I20" s="178">
        <v>36.472</v>
      </c>
      <c r="J20" s="82">
        <v>15</v>
      </c>
      <c r="K20" s="82">
        <f t="shared" si="2"/>
        <v>9.67741935483871</v>
      </c>
      <c r="L20" s="97">
        <v>75</v>
      </c>
      <c r="M20" s="126">
        <v>17.648</v>
      </c>
      <c r="N20" s="183">
        <v>30</v>
      </c>
      <c r="O20" s="183">
        <f t="shared" si="3"/>
        <v>40</v>
      </c>
      <c r="P20" s="88"/>
      <c r="Q20" s="89"/>
      <c r="R20" s="185">
        <v>40</v>
      </c>
      <c r="S20" s="185"/>
      <c r="T20" s="70"/>
    </row>
    <row r="21" spans="1:20" ht="15">
      <c r="A21" s="27"/>
      <c r="B21" s="2" t="s">
        <v>150</v>
      </c>
      <c r="C21" s="57" t="s">
        <v>151</v>
      </c>
      <c r="D21" s="131">
        <f>H21+L21+P21</f>
        <v>470</v>
      </c>
      <c r="E21" s="93">
        <v>436.43</v>
      </c>
      <c r="F21" s="24">
        <f t="shared" si="0"/>
        <v>42</v>
      </c>
      <c r="G21" s="211">
        <f t="shared" si="1"/>
        <v>8.936170212765957</v>
      </c>
      <c r="H21" s="83">
        <v>395</v>
      </c>
      <c r="I21" s="178">
        <v>366.78</v>
      </c>
      <c r="J21" s="82">
        <v>42</v>
      </c>
      <c r="K21" s="208">
        <f t="shared" si="2"/>
        <v>10.632911392405063</v>
      </c>
      <c r="L21" s="97">
        <v>75</v>
      </c>
      <c r="M21" s="126">
        <v>69.65</v>
      </c>
      <c r="N21" s="183"/>
      <c r="O21" s="183">
        <f t="shared" si="3"/>
        <v>0</v>
      </c>
      <c r="P21" s="88"/>
      <c r="Q21" s="89"/>
      <c r="R21" s="185"/>
      <c r="S21" s="185"/>
      <c r="T21" s="70"/>
    </row>
    <row r="22" spans="1:20" ht="15">
      <c r="A22" s="27" t="s">
        <v>113</v>
      </c>
      <c r="B22" s="4" t="s">
        <v>24</v>
      </c>
      <c r="C22" s="24" t="s">
        <v>5</v>
      </c>
      <c r="D22" s="131">
        <v>46</v>
      </c>
      <c r="E22" s="93">
        <v>4762.85</v>
      </c>
      <c r="F22" s="24">
        <f t="shared" si="0"/>
        <v>46</v>
      </c>
      <c r="G22" s="211">
        <f t="shared" si="1"/>
        <v>100</v>
      </c>
      <c r="H22" s="83">
        <v>21</v>
      </c>
      <c r="I22" s="178">
        <v>1863.72</v>
      </c>
      <c r="J22" s="82">
        <v>21</v>
      </c>
      <c r="K22" s="208">
        <f t="shared" si="2"/>
        <v>100</v>
      </c>
      <c r="L22" s="97">
        <v>15</v>
      </c>
      <c r="M22" s="126">
        <v>1426.55</v>
      </c>
      <c r="N22" s="183">
        <v>15</v>
      </c>
      <c r="O22" s="210">
        <f t="shared" si="3"/>
        <v>100</v>
      </c>
      <c r="P22" s="88">
        <v>10</v>
      </c>
      <c r="Q22" s="89">
        <v>1472.58</v>
      </c>
      <c r="R22" s="185">
        <v>10</v>
      </c>
      <c r="S22" s="185">
        <f>R22*100/P22</f>
        <v>100</v>
      </c>
      <c r="T22" s="70"/>
    </row>
    <row r="23" spans="1:20" ht="15">
      <c r="A23" s="27" t="s">
        <v>114</v>
      </c>
      <c r="B23" s="4" t="s">
        <v>25</v>
      </c>
      <c r="C23" s="57" t="s">
        <v>5</v>
      </c>
      <c r="D23" s="131">
        <v>46</v>
      </c>
      <c r="E23" s="93">
        <v>370.5</v>
      </c>
      <c r="F23" s="24">
        <f t="shared" si="0"/>
        <v>46</v>
      </c>
      <c r="G23" s="211">
        <f t="shared" si="1"/>
        <v>100</v>
      </c>
      <c r="H23" s="83">
        <v>21</v>
      </c>
      <c r="I23" s="178">
        <v>144.978</v>
      </c>
      <c r="J23" s="82">
        <v>21</v>
      </c>
      <c r="K23" s="208">
        <f t="shared" si="2"/>
        <v>100</v>
      </c>
      <c r="L23" s="97">
        <v>15</v>
      </c>
      <c r="M23" s="126">
        <v>110.97</v>
      </c>
      <c r="N23" s="183">
        <v>15</v>
      </c>
      <c r="O23" s="210">
        <f t="shared" si="3"/>
        <v>100</v>
      </c>
      <c r="P23" s="88">
        <v>10</v>
      </c>
      <c r="Q23" s="89">
        <v>114.552</v>
      </c>
      <c r="R23" s="185">
        <v>10</v>
      </c>
      <c r="S23" s="185">
        <f>R23*100/P23</f>
        <v>100</v>
      </c>
      <c r="T23" s="70"/>
    </row>
    <row r="24" spans="1:20" ht="15">
      <c r="A24" s="27"/>
      <c r="B24" s="2" t="s">
        <v>152</v>
      </c>
      <c r="C24" s="57" t="s">
        <v>151</v>
      </c>
      <c r="D24" s="131">
        <f>H24+L24+P24</f>
        <v>204</v>
      </c>
      <c r="E24" s="93">
        <v>156.1</v>
      </c>
      <c r="F24" s="24">
        <f t="shared" si="0"/>
        <v>80</v>
      </c>
      <c r="G24" s="211">
        <f t="shared" si="1"/>
        <v>39.21568627450981</v>
      </c>
      <c r="H24" s="83">
        <v>76</v>
      </c>
      <c r="I24" s="178">
        <v>58.15</v>
      </c>
      <c r="J24" s="82">
        <v>30</v>
      </c>
      <c r="K24" s="208">
        <f t="shared" si="2"/>
        <v>39.473684210526315</v>
      </c>
      <c r="L24" s="97">
        <v>128</v>
      </c>
      <c r="M24" s="126">
        <v>98</v>
      </c>
      <c r="N24" s="183">
        <v>50</v>
      </c>
      <c r="O24" s="210">
        <f t="shared" si="3"/>
        <v>39.0625</v>
      </c>
      <c r="P24" s="88"/>
      <c r="Q24" s="89"/>
      <c r="R24" s="185"/>
      <c r="S24" s="185"/>
      <c r="T24" s="70"/>
    </row>
    <row r="25" spans="1:20" ht="15">
      <c r="A25" s="27"/>
      <c r="B25" s="3" t="s">
        <v>46</v>
      </c>
      <c r="C25" s="24" t="s">
        <v>14</v>
      </c>
      <c r="D25" s="241">
        <f>H25+L25+P25</f>
        <v>408.42</v>
      </c>
      <c r="E25" s="93">
        <v>13.154</v>
      </c>
      <c r="F25" s="24">
        <f t="shared" si="0"/>
        <v>213.6</v>
      </c>
      <c r="G25" s="211">
        <f t="shared" si="1"/>
        <v>52.29910386366975</v>
      </c>
      <c r="H25" s="83">
        <v>374.82</v>
      </c>
      <c r="I25" s="178">
        <v>12.071</v>
      </c>
      <c r="J25" s="82">
        <v>180</v>
      </c>
      <c r="K25" s="208">
        <f t="shared" si="2"/>
        <v>48.023051064510966</v>
      </c>
      <c r="L25" s="97">
        <v>33.6</v>
      </c>
      <c r="M25" s="126">
        <v>1.083</v>
      </c>
      <c r="N25" s="183">
        <v>33.6</v>
      </c>
      <c r="O25" s="183">
        <f t="shared" si="3"/>
        <v>100</v>
      </c>
      <c r="P25" s="89"/>
      <c r="Q25" s="89"/>
      <c r="R25" s="185"/>
      <c r="S25" s="185"/>
      <c r="T25" s="70"/>
    </row>
    <row r="26" spans="1:20" ht="15">
      <c r="A26" s="27" t="s">
        <v>115</v>
      </c>
      <c r="B26" s="152" t="s">
        <v>173</v>
      </c>
      <c r="C26" s="24" t="s">
        <v>30</v>
      </c>
      <c r="D26" s="131">
        <v>207</v>
      </c>
      <c r="E26" s="93">
        <v>159.606</v>
      </c>
      <c r="F26" s="24">
        <f t="shared" si="0"/>
        <v>0</v>
      </c>
      <c r="G26" s="24">
        <f t="shared" si="1"/>
        <v>0</v>
      </c>
      <c r="H26" s="83">
        <v>81</v>
      </c>
      <c r="I26" s="178">
        <v>62.45</v>
      </c>
      <c r="J26" s="82"/>
      <c r="K26" s="82">
        <f t="shared" si="2"/>
        <v>0</v>
      </c>
      <c r="L26" s="97">
        <v>62</v>
      </c>
      <c r="M26" s="126">
        <v>47.8</v>
      </c>
      <c r="N26" s="183"/>
      <c r="O26" s="183">
        <f t="shared" si="3"/>
        <v>0</v>
      </c>
      <c r="P26" s="88">
        <v>64</v>
      </c>
      <c r="Q26" s="89">
        <v>49.356</v>
      </c>
      <c r="R26" s="185"/>
      <c r="S26" s="185">
        <f>R26*100/P26</f>
        <v>0</v>
      </c>
      <c r="T26" s="70"/>
    </row>
    <row r="27" spans="1:20" ht="15">
      <c r="A27" s="27"/>
      <c r="B27" s="2" t="s">
        <v>128</v>
      </c>
      <c r="C27" s="24" t="s">
        <v>30</v>
      </c>
      <c r="D27" s="131">
        <v>207</v>
      </c>
      <c r="E27" s="93">
        <v>18.5</v>
      </c>
      <c r="F27" s="24">
        <f t="shared" si="0"/>
        <v>6</v>
      </c>
      <c r="G27" s="211">
        <f t="shared" si="1"/>
        <v>2.898550724637681</v>
      </c>
      <c r="H27" s="83">
        <v>81</v>
      </c>
      <c r="I27" s="178">
        <v>7.24</v>
      </c>
      <c r="J27" s="82">
        <v>6</v>
      </c>
      <c r="K27" s="208">
        <f t="shared" si="2"/>
        <v>7.407407407407407</v>
      </c>
      <c r="L27" s="97">
        <v>62</v>
      </c>
      <c r="M27" s="126">
        <v>5.54</v>
      </c>
      <c r="N27" s="183"/>
      <c r="O27" s="183">
        <f t="shared" si="3"/>
        <v>0</v>
      </c>
      <c r="P27" s="88">
        <v>64</v>
      </c>
      <c r="Q27" s="89">
        <v>5.72</v>
      </c>
      <c r="R27" s="185"/>
      <c r="S27" s="185">
        <f>R27*100/P27</f>
        <v>0</v>
      </c>
      <c r="T27" s="70"/>
    </row>
    <row r="28" spans="1:20" ht="15">
      <c r="A28" s="27"/>
      <c r="B28" s="2" t="s">
        <v>145</v>
      </c>
      <c r="C28" s="24" t="s">
        <v>10</v>
      </c>
      <c r="D28" s="131">
        <f>H28+L28+P28</f>
        <v>26</v>
      </c>
      <c r="E28" s="93">
        <v>11.45</v>
      </c>
      <c r="F28" s="24">
        <f t="shared" si="0"/>
        <v>10</v>
      </c>
      <c r="G28" s="211">
        <f t="shared" si="1"/>
        <v>38.46153846153846</v>
      </c>
      <c r="H28" s="83">
        <v>26</v>
      </c>
      <c r="I28" s="178">
        <v>11.45</v>
      </c>
      <c r="J28" s="82">
        <v>10</v>
      </c>
      <c r="K28" s="208">
        <f t="shared" si="2"/>
        <v>38.46153846153846</v>
      </c>
      <c r="L28" s="97"/>
      <c r="M28" s="126"/>
      <c r="N28" s="183"/>
      <c r="O28" s="183"/>
      <c r="P28" s="89"/>
      <c r="Q28" s="89"/>
      <c r="R28" s="185"/>
      <c r="S28" s="185"/>
      <c r="T28" s="70"/>
    </row>
    <row r="29" spans="1:20" ht="15">
      <c r="A29" s="27" t="s">
        <v>116</v>
      </c>
      <c r="B29" s="4" t="s">
        <v>27</v>
      </c>
      <c r="C29" s="57" t="s">
        <v>10</v>
      </c>
      <c r="D29" s="131">
        <v>12</v>
      </c>
      <c r="E29" s="93">
        <v>5.3</v>
      </c>
      <c r="F29" s="24">
        <f t="shared" si="0"/>
        <v>6</v>
      </c>
      <c r="G29" s="24">
        <f t="shared" si="1"/>
        <v>50</v>
      </c>
      <c r="H29" s="83">
        <v>12</v>
      </c>
      <c r="I29" s="178">
        <v>5.3</v>
      </c>
      <c r="J29" s="82">
        <v>6</v>
      </c>
      <c r="K29" s="82">
        <f t="shared" si="2"/>
        <v>50</v>
      </c>
      <c r="L29" s="125"/>
      <c r="M29" s="126"/>
      <c r="N29" s="183"/>
      <c r="O29" s="183"/>
      <c r="P29" s="89"/>
      <c r="Q29" s="89"/>
      <c r="R29" s="185"/>
      <c r="S29" s="185"/>
      <c r="T29" s="70"/>
    </row>
    <row r="30" spans="1:20" ht="15">
      <c r="A30" s="27" t="s">
        <v>117</v>
      </c>
      <c r="B30" s="152" t="s">
        <v>174</v>
      </c>
      <c r="C30" s="57" t="s">
        <v>26</v>
      </c>
      <c r="D30" s="131">
        <f>H30+L30+P30</f>
        <v>5</v>
      </c>
      <c r="E30" s="93">
        <v>35</v>
      </c>
      <c r="F30" s="24">
        <f t="shared" si="0"/>
        <v>4</v>
      </c>
      <c r="G30" s="24">
        <f t="shared" si="1"/>
        <v>80</v>
      </c>
      <c r="H30" s="83">
        <v>1</v>
      </c>
      <c r="I30" s="178">
        <v>7</v>
      </c>
      <c r="J30" s="82">
        <v>2</v>
      </c>
      <c r="K30" s="82">
        <f t="shared" si="2"/>
        <v>200</v>
      </c>
      <c r="L30" s="125">
        <v>4</v>
      </c>
      <c r="M30" s="126">
        <v>28</v>
      </c>
      <c r="N30" s="183">
        <v>2</v>
      </c>
      <c r="O30" s="183">
        <f t="shared" si="3"/>
        <v>50</v>
      </c>
      <c r="P30" s="89"/>
      <c r="Q30" s="89"/>
      <c r="R30" s="185"/>
      <c r="S30" s="185"/>
      <c r="T30" s="70"/>
    </row>
    <row r="31" spans="1:20" ht="15">
      <c r="A31" s="27" t="s">
        <v>118</v>
      </c>
      <c r="B31" s="4" t="s">
        <v>184</v>
      </c>
      <c r="C31" s="24" t="s">
        <v>30</v>
      </c>
      <c r="D31" s="131">
        <v>207</v>
      </c>
      <c r="E31" s="93">
        <v>550</v>
      </c>
      <c r="F31" s="24">
        <f t="shared" si="0"/>
        <v>0</v>
      </c>
      <c r="G31" s="24">
        <f t="shared" si="1"/>
        <v>0</v>
      </c>
      <c r="H31" s="83">
        <v>81</v>
      </c>
      <c r="I31" s="178">
        <v>215.21</v>
      </c>
      <c r="J31" s="82"/>
      <c r="K31" s="82">
        <f t="shared" si="2"/>
        <v>0</v>
      </c>
      <c r="L31" s="97">
        <v>62</v>
      </c>
      <c r="M31" s="126">
        <v>164.73</v>
      </c>
      <c r="N31" s="183"/>
      <c r="O31" s="183">
        <f t="shared" si="3"/>
        <v>0</v>
      </c>
      <c r="P31" s="88">
        <v>64</v>
      </c>
      <c r="Q31" s="89">
        <v>170.06</v>
      </c>
      <c r="R31" s="185"/>
      <c r="S31" s="185">
        <f>R31*100/P31</f>
        <v>0</v>
      </c>
      <c r="T31" s="70"/>
    </row>
    <row r="32" spans="1:20" ht="15">
      <c r="A32" s="27"/>
      <c r="B32" s="2" t="s">
        <v>32</v>
      </c>
      <c r="C32" s="24" t="s">
        <v>14</v>
      </c>
      <c r="D32" s="131">
        <f>H32+L32+P32</f>
        <v>4</v>
      </c>
      <c r="E32" s="93">
        <v>1</v>
      </c>
      <c r="F32" s="24">
        <f t="shared" si="0"/>
        <v>2</v>
      </c>
      <c r="G32" s="24">
        <f t="shared" si="1"/>
        <v>50</v>
      </c>
      <c r="H32" s="83">
        <v>4</v>
      </c>
      <c r="I32" s="178">
        <v>1</v>
      </c>
      <c r="J32" s="82">
        <v>2</v>
      </c>
      <c r="K32" s="82">
        <f t="shared" si="2"/>
        <v>50</v>
      </c>
      <c r="L32" s="125"/>
      <c r="M32" s="126"/>
      <c r="N32" s="183"/>
      <c r="O32" s="183"/>
      <c r="P32" s="89"/>
      <c r="Q32" s="89"/>
      <c r="R32" s="185"/>
      <c r="S32" s="185"/>
      <c r="T32" s="70"/>
    </row>
    <row r="33" spans="1:20" ht="15">
      <c r="A33" s="27" t="s">
        <v>119</v>
      </c>
      <c r="B33" s="4" t="s">
        <v>33</v>
      </c>
      <c r="C33" s="24" t="s">
        <v>30</v>
      </c>
      <c r="D33" s="131">
        <v>36</v>
      </c>
      <c r="E33" s="93">
        <v>4300</v>
      </c>
      <c r="F33" s="24">
        <f t="shared" si="0"/>
        <v>11</v>
      </c>
      <c r="G33" s="211">
        <f t="shared" si="1"/>
        <v>30.555555555555557</v>
      </c>
      <c r="H33" s="83">
        <v>22</v>
      </c>
      <c r="I33" s="178">
        <v>1838.8334</v>
      </c>
      <c r="J33" s="82">
        <v>6</v>
      </c>
      <c r="K33" s="208">
        <f t="shared" si="2"/>
        <v>27.272727272727273</v>
      </c>
      <c r="L33" s="97">
        <v>14</v>
      </c>
      <c r="M33" s="126">
        <v>2461.167</v>
      </c>
      <c r="N33" s="183">
        <v>5</v>
      </c>
      <c r="O33" s="210">
        <f t="shared" si="3"/>
        <v>35.714285714285715</v>
      </c>
      <c r="P33" s="89"/>
      <c r="Q33" s="89"/>
      <c r="R33" s="185"/>
      <c r="S33" s="185"/>
      <c r="T33" s="70"/>
    </row>
    <row r="34" spans="1:20" ht="15">
      <c r="A34" s="27"/>
      <c r="B34" s="5" t="s">
        <v>129</v>
      </c>
      <c r="C34" s="24" t="s">
        <v>28</v>
      </c>
      <c r="D34" s="131">
        <v>25</v>
      </c>
      <c r="E34" s="93">
        <v>40</v>
      </c>
      <c r="F34" s="24">
        <f t="shared" si="0"/>
        <v>7</v>
      </c>
      <c r="G34" s="24">
        <f t="shared" si="1"/>
        <v>28</v>
      </c>
      <c r="H34" s="83">
        <v>11</v>
      </c>
      <c r="I34" s="178">
        <v>17.6</v>
      </c>
      <c r="J34" s="82">
        <v>2</v>
      </c>
      <c r="K34" s="82">
        <f t="shared" si="2"/>
        <v>18.181818181818183</v>
      </c>
      <c r="L34" s="97">
        <v>14</v>
      </c>
      <c r="M34" s="126">
        <v>22.4</v>
      </c>
      <c r="N34" s="183">
        <v>5</v>
      </c>
      <c r="O34" s="210">
        <f t="shared" si="3"/>
        <v>35.714285714285715</v>
      </c>
      <c r="P34" s="89"/>
      <c r="Q34" s="89"/>
      <c r="R34" s="185"/>
      <c r="S34" s="185"/>
      <c r="T34" s="70"/>
    </row>
    <row r="35" spans="1:20" ht="15">
      <c r="A35" s="27"/>
      <c r="B35" s="2" t="s">
        <v>153</v>
      </c>
      <c r="C35" s="57" t="s">
        <v>28</v>
      </c>
      <c r="D35" s="131">
        <v>10</v>
      </c>
      <c r="E35" s="93">
        <v>40</v>
      </c>
      <c r="F35" s="24">
        <f t="shared" si="0"/>
        <v>0</v>
      </c>
      <c r="G35" s="24">
        <f t="shared" si="1"/>
        <v>0</v>
      </c>
      <c r="H35" s="83"/>
      <c r="I35" s="178"/>
      <c r="J35" s="82"/>
      <c r="K35" s="82"/>
      <c r="L35" s="97"/>
      <c r="M35" s="126"/>
      <c r="N35" s="183"/>
      <c r="O35" s="183"/>
      <c r="P35" s="89"/>
      <c r="Q35" s="89"/>
      <c r="R35" s="185"/>
      <c r="S35" s="185"/>
      <c r="T35" s="70"/>
    </row>
    <row r="36" spans="1:20" ht="15">
      <c r="A36" s="27"/>
      <c r="B36" s="2" t="s">
        <v>154</v>
      </c>
      <c r="C36" s="57" t="s">
        <v>10</v>
      </c>
      <c r="D36" s="131">
        <v>39</v>
      </c>
      <c r="E36" s="93">
        <v>1365</v>
      </c>
      <c r="F36" s="24">
        <f t="shared" si="0"/>
        <v>12</v>
      </c>
      <c r="G36" s="211">
        <f t="shared" si="1"/>
        <v>30.76923076923077</v>
      </c>
      <c r="H36" s="83">
        <v>25</v>
      </c>
      <c r="I36" s="178">
        <v>875</v>
      </c>
      <c r="J36" s="82">
        <v>12</v>
      </c>
      <c r="K36" s="82">
        <f t="shared" si="2"/>
        <v>48</v>
      </c>
      <c r="L36" s="97">
        <v>14</v>
      </c>
      <c r="M36" s="126">
        <v>490</v>
      </c>
      <c r="N36" s="183"/>
      <c r="O36" s="183">
        <f t="shared" si="3"/>
        <v>0</v>
      </c>
      <c r="P36" s="89"/>
      <c r="Q36" s="89"/>
      <c r="R36" s="185"/>
      <c r="S36" s="185"/>
      <c r="T36" s="70"/>
    </row>
    <row r="37" spans="1:20" ht="15">
      <c r="A37" s="175" t="s">
        <v>120</v>
      </c>
      <c r="B37" s="152" t="s">
        <v>34</v>
      </c>
      <c r="C37" s="24" t="s">
        <v>30</v>
      </c>
      <c r="D37" s="131">
        <v>207</v>
      </c>
      <c r="E37" s="93">
        <v>250</v>
      </c>
      <c r="F37" s="24">
        <f t="shared" si="0"/>
        <v>207</v>
      </c>
      <c r="G37" s="24">
        <f t="shared" si="1"/>
        <v>100</v>
      </c>
      <c r="H37" s="83">
        <v>81</v>
      </c>
      <c r="I37" s="178">
        <v>97.82</v>
      </c>
      <c r="J37" s="82">
        <v>81</v>
      </c>
      <c r="K37" s="82">
        <f t="shared" si="2"/>
        <v>100</v>
      </c>
      <c r="L37" s="97">
        <v>62</v>
      </c>
      <c r="M37" s="126">
        <v>74.88</v>
      </c>
      <c r="N37" s="183">
        <v>62</v>
      </c>
      <c r="O37" s="183">
        <f t="shared" si="3"/>
        <v>100</v>
      </c>
      <c r="P37" s="88">
        <v>64</v>
      </c>
      <c r="Q37" s="89">
        <v>77.3</v>
      </c>
      <c r="R37" s="185">
        <v>64</v>
      </c>
      <c r="S37" s="185">
        <f>R37*100/P37</f>
        <v>100</v>
      </c>
      <c r="T37" s="70"/>
    </row>
    <row r="38" spans="1:20" ht="15">
      <c r="A38" s="27"/>
      <c r="B38" s="2" t="s">
        <v>155</v>
      </c>
      <c r="C38" s="57" t="s">
        <v>28</v>
      </c>
      <c r="D38" s="131">
        <f>H38+L38+P38</f>
        <v>73</v>
      </c>
      <c r="E38" s="93">
        <v>37.24</v>
      </c>
      <c r="F38" s="24">
        <f t="shared" si="0"/>
        <v>73</v>
      </c>
      <c r="G38" s="24">
        <f t="shared" si="1"/>
        <v>100</v>
      </c>
      <c r="H38" s="83">
        <v>41</v>
      </c>
      <c r="I38" s="178">
        <v>20.91</v>
      </c>
      <c r="J38" s="82">
        <v>41</v>
      </c>
      <c r="K38" s="82">
        <f t="shared" si="2"/>
        <v>100</v>
      </c>
      <c r="L38" s="97">
        <v>27</v>
      </c>
      <c r="M38" s="126">
        <v>13.77</v>
      </c>
      <c r="N38" s="183">
        <v>27</v>
      </c>
      <c r="O38" s="183">
        <f t="shared" si="3"/>
        <v>100</v>
      </c>
      <c r="P38" s="88">
        <v>5</v>
      </c>
      <c r="Q38" s="89">
        <v>2.56</v>
      </c>
      <c r="R38" s="185">
        <v>5</v>
      </c>
      <c r="S38" s="185">
        <f>R38*100/P38</f>
        <v>100</v>
      </c>
      <c r="T38" s="70"/>
    </row>
    <row r="39" spans="1:20" ht="15">
      <c r="A39" s="27"/>
      <c r="B39" s="2" t="s">
        <v>156</v>
      </c>
      <c r="C39" s="57" t="s">
        <v>26</v>
      </c>
      <c r="D39" s="131">
        <v>105</v>
      </c>
      <c r="E39" s="93">
        <v>105</v>
      </c>
      <c r="F39" s="24">
        <f t="shared" si="0"/>
        <v>0</v>
      </c>
      <c r="G39" s="24">
        <f t="shared" si="1"/>
        <v>0</v>
      </c>
      <c r="H39" s="83"/>
      <c r="I39" s="178"/>
      <c r="J39" s="82"/>
      <c r="K39" s="82"/>
      <c r="L39" s="97"/>
      <c r="M39" s="126"/>
      <c r="N39" s="183"/>
      <c r="O39" s="183"/>
      <c r="P39" s="88"/>
      <c r="Q39" s="89"/>
      <c r="R39" s="185"/>
      <c r="S39" s="185"/>
      <c r="T39" s="70"/>
    </row>
    <row r="40" spans="1:20" ht="15">
      <c r="A40" s="27"/>
      <c r="B40" s="2" t="s">
        <v>127</v>
      </c>
      <c r="C40" s="24" t="s">
        <v>28</v>
      </c>
      <c r="D40" s="131">
        <f>H40+L40+P40</f>
        <v>100</v>
      </c>
      <c r="E40" s="93">
        <v>170.4</v>
      </c>
      <c r="F40" s="24">
        <f t="shared" si="0"/>
        <v>0</v>
      </c>
      <c r="G40" s="24">
        <f t="shared" si="1"/>
        <v>0</v>
      </c>
      <c r="H40" s="83">
        <v>100</v>
      </c>
      <c r="I40" s="178">
        <v>170.4</v>
      </c>
      <c r="J40" s="82"/>
      <c r="K40" s="82">
        <f t="shared" si="2"/>
        <v>0</v>
      </c>
      <c r="L40" s="125"/>
      <c r="M40" s="126"/>
      <c r="N40" s="183"/>
      <c r="O40" s="183"/>
      <c r="P40" s="89"/>
      <c r="Q40" s="89"/>
      <c r="R40" s="185"/>
      <c r="S40" s="185"/>
      <c r="T40" s="70"/>
    </row>
    <row r="41" spans="1:20" ht="15">
      <c r="A41" s="175" t="s">
        <v>121</v>
      </c>
      <c r="B41" s="4" t="s">
        <v>90</v>
      </c>
      <c r="C41" s="24" t="s">
        <v>14</v>
      </c>
      <c r="D41" s="131">
        <v>173</v>
      </c>
      <c r="E41" s="93">
        <v>110.259</v>
      </c>
      <c r="F41" s="24">
        <f t="shared" si="0"/>
        <v>0</v>
      </c>
      <c r="G41" s="24">
        <f t="shared" si="1"/>
        <v>0</v>
      </c>
      <c r="H41" s="83"/>
      <c r="I41" s="178"/>
      <c r="J41" s="82"/>
      <c r="K41" s="82"/>
      <c r="L41" s="97"/>
      <c r="M41" s="126"/>
      <c r="N41" s="183"/>
      <c r="O41" s="183"/>
      <c r="P41" s="89"/>
      <c r="Q41" s="89"/>
      <c r="R41" s="185"/>
      <c r="S41" s="185"/>
      <c r="T41" s="70"/>
    </row>
    <row r="42" spans="1:20" ht="15">
      <c r="A42" s="27"/>
      <c r="B42" s="2" t="s">
        <v>171</v>
      </c>
      <c r="C42" s="24" t="s">
        <v>28</v>
      </c>
      <c r="D42" s="131">
        <f>H42+L42+P42</f>
        <v>361</v>
      </c>
      <c r="E42" s="93">
        <v>30</v>
      </c>
      <c r="F42" s="24">
        <f t="shared" si="0"/>
        <v>361</v>
      </c>
      <c r="G42" s="211">
        <f t="shared" si="1"/>
        <v>100</v>
      </c>
      <c r="H42" s="83">
        <v>225</v>
      </c>
      <c r="I42" s="178">
        <v>18.698</v>
      </c>
      <c r="J42" s="82">
        <v>225</v>
      </c>
      <c r="K42" s="82">
        <f t="shared" si="2"/>
        <v>100</v>
      </c>
      <c r="L42" s="97">
        <v>109</v>
      </c>
      <c r="M42" s="126">
        <v>9.058</v>
      </c>
      <c r="N42" s="183">
        <v>109</v>
      </c>
      <c r="O42" s="183">
        <f t="shared" si="3"/>
        <v>100</v>
      </c>
      <c r="P42" s="88">
        <v>27</v>
      </c>
      <c r="Q42" s="89">
        <v>2.244</v>
      </c>
      <c r="R42" s="185">
        <v>27</v>
      </c>
      <c r="S42" s="185">
        <f>R42*100/P42</f>
        <v>100</v>
      </c>
      <c r="T42" s="70"/>
    </row>
    <row r="43" spans="1:20" ht="15">
      <c r="A43" s="27"/>
      <c r="B43" s="2" t="s">
        <v>172</v>
      </c>
      <c r="C43" s="24" t="s">
        <v>26</v>
      </c>
      <c r="D43" s="131">
        <f>H43+L43+P43</f>
        <v>391</v>
      </c>
      <c r="E43" s="93">
        <v>100</v>
      </c>
      <c r="F43" s="24">
        <f t="shared" si="0"/>
        <v>391</v>
      </c>
      <c r="G43" s="211">
        <f t="shared" si="1"/>
        <v>100</v>
      </c>
      <c r="H43" s="83">
        <v>191</v>
      </c>
      <c r="I43" s="178">
        <v>48.85</v>
      </c>
      <c r="J43" s="82">
        <v>191</v>
      </c>
      <c r="K43" s="82">
        <f t="shared" si="2"/>
        <v>100</v>
      </c>
      <c r="L43" s="97">
        <v>181</v>
      </c>
      <c r="M43" s="126">
        <v>46.29</v>
      </c>
      <c r="N43" s="183">
        <v>181</v>
      </c>
      <c r="O43" s="183">
        <f t="shared" si="3"/>
        <v>100</v>
      </c>
      <c r="P43" s="88">
        <v>19</v>
      </c>
      <c r="Q43" s="89">
        <v>4.86</v>
      </c>
      <c r="R43" s="185">
        <v>19</v>
      </c>
      <c r="S43" s="185">
        <f>R43*100/P43</f>
        <v>100</v>
      </c>
      <c r="T43" s="70"/>
    </row>
    <row r="44" spans="1:20" ht="15">
      <c r="A44" s="27"/>
      <c r="B44" s="2" t="s">
        <v>157</v>
      </c>
      <c r="C44" s="57" t="s">
        <v>28</v>
      </c>
      <c r="D44" s="131">
        <f>H44+L44+P44</f>
        <v>40</v>
      </c>
      <c r="E44" s="93">
        <v>35</v>
      </c>
      <c r="F44" s="24">
        <f t="shared" si="0"/>
        <v>40</v>
      </c>
      <c r="G44" s="24">
        <f t="shared" si="1"/>
        <v>100</v>
      </c>
      <c r="H44" s="83">
        <v>40</v>
      </c>
      <c r="I44" s="178">
        <v>35</v>
      </c>
      <c r="J44" s="82">
        <v>40</v>
      </c>
      <c r="K44" s="82">
        <f t="shared" si="2"/>
        <v>100</v>
      </c>
      <c r="L44" s="97"/>
      <c r="M44" s="126"/>
      <c r="N44" s="183"/>
      <c r="O44" s="183"/>
      <c r="P44" s="88"/>
      <c r="Q44" s="89"/>
      <c r="R44" s="185"/>
      <c r="S44" s="185"/>
      <c r="T44" s="70"/>
    </row>
    <row r="45" spans="1:20" ht="15">
      <c r="A45" s="175" t="s">
        <v>122</v>
      </c>
      <c r="B45" s="4" t="s">
        <v>84</v>
      </c>
      <c r="C45" s="24"/>
      <c r="D45" s="131"/>
      <c r="E45" s="93"/>
      <c r="F45" s="24">
        <f t="shared" si="0"/>
        <v>0</v>
      </c>
      <c r="G45" s="24"/>
      <c r="H45" s="83"/>
      <c r="I45" s="178"/>
      <c r="J45" s="82"/>
      <c r="K45" s="82"/>
      <c r="L45" s="125"/>
      <c r="M45" s="126"/>
      <c r="N45" s="183"/>
      <c r="O45" s="183"/>
      <c r="P45" s="89"/>
      <c r="Q45" s="89"/>
      <c r="R45" s="185"/>
      <c r="S45" s="185"/>
      <c r="T45" s="70"/>
    </row>
    <row r="46" spans="1:20" ht="15">
      <c r="A46" s="27"/>
      <c r="B46" s="5" t="s">
        <v>125</v>
      </c>
      <c r="C46" s="24" t="s">
        <v>88</v>
      </c>
      <c r="D46" s="131">
        <f>H46+L46+P46</f>
        <v>7</v>
      </c>
      <c r="E46" s="93">
        <v>34.983</v>
      </c>
      <c r="F46" s="24">
        <f t="shared" si="0"/>
        <v>5</v>
      </c>
      <c r="G46" s="211">
        <f t="shared" si="1"/>
        <v>71.42857142857143</v>
      </c>
      <c r="H46" s="83">
        <v>7</v>
      </c>
      <c r="I46" s="178">
        <v>34.983</v>
      </c>
      <c r="J46" s="82">
        <v>5</v>
      </c>
      <c r="K46" s="208">
        <f t="shared" si="2"/>
        <v>71.42857142857143</v>
      </c>
      <c r="L46" s="97"/>
      <c r="M46" s="126"/>
      <c r="N46" s="183"/>
      <c r="O46" s="183"/>
      <c r="P46" s="89"/>
      <c r="Q46" s="89"/>
      <c r="R46" s="185"/>
      <c r="S46" s="185"/>
      <c r="T46" s="70"/>
    </row>
    <row r="47" spans="1:20" ht="15">
      <c r="A47" s="27"/>
      <c r="B47" s="5" t="s">
        <v>126</v>
      </c>
      <c r="C47" s="24" t="s">
        <v>14</v>
      </c>
      <c r="D47" s="131">
        <f>H47+L47+P47</f>
        <v>2436.9</v>
      </c>
      <c r="E47" s="93">
        <v>263.2</v>
      </c>
      <c r="F47" s="24">
        <f t="shared" si="0"/>
        <v>847</v>
      </c>
      <c r="G47" s="211">
        <f t="shared" si="1"/>
        <v>34.757273585292786</v>
      </c>
      <c r="H47" s="83">
        <v>1257</v>
      </c>
      <c r="I47" s="178">
        <v>135.76</v>
      </c>
      <c r="J47" s="82">
        <v>847</v>
      </c>
      <c r="K47" s="208">
        <f t="shared" si="2"/>
        <v>67.38265712012729</v>
      </c>
      <c r="L47" s="97">
        <v>1179.9</v>
      </c>
      <c r="M47" s="126">
        <v>127.44</v>
      </c>
      <c r="N47" s="183"/>
      <c r="O47" s="183">
        <f t="shared" si="3"/>
        <v>0</v>
      </c>
      <c r="P47" s="89"/>
      <c r="Q47" s="89"/>
      <c r="R47" s="185"/>
      <c r="S47" s="185"/>
      <c r="T47" s="70"/>
    </row>
    <row r="48" spans="1:20" ht="15">
      <c r="A48" s="27"/>
      <c r="B48" s="2" t="s">
        <v>158</v>
      </c>
      <c r="C48" s="24" t="s">
        <v>28</v>
      </c>
      <c r="D48" s="131">
        <v>10</v>
      </c>
      <c r="E48" s="93">
        <v>20</v>
      </c>
      <c r="F48" s="24">
        <f t="shared" si="0"/>
        <v>0</v>
      </c>
      <c r="G48" s="24">
        <f t="shared" si="1"/>
        <v>0</v>
      </c>
      <c r="H48" s="83"/>
      <c r="I48" s="178"/>
      <c r="J48" s="82"/>
      <c r="K48" s="82"/>
      <c r="L48" s="125"/>
      <c r="M48" s="126"/>
      <c r="N48" s="183"/>
      <c r="O48" s="183"/>
      <c r="P48" s="89"/>
      <c r="Q48" s="89"/>
      <c r="R48" s="185"/>
      <c r="S48" s="185"/>
      <c r="T48" s="70"/>
    </row>
    <row r="49" spans="1:20" ht="15">
      <c r="A49" s="175" t="s">
        <v>123</v>
      </c>
      <c r="B49" s="152" t="s">
        <v>133</v>
      </c>
      <c r="C49" s="57" t="s">
        <v>5</v>
      </c>
      <c r="D49" s="131">
        <v>2</v>
      </c>
      <c r="E49" s="93">
        <v>136</v>
      </c>
      <c r="F49" s="24">
        <f t="shared" si="0"/>
        <v>2</v>
      </c>
      <c r="G49" s="24">
        <f t="shared" si="1"/>
        <v>100</v>
      </c>
      <c r="H49" s="83">
        <v>2</v>
      </c>
      <c r="I49" s="178">
        <v>136</v>
      </c>
      <c r="J49" s="82">
        <v>2</v>
      </c>
      <c r="K49" s="82">
        <f t="shared" si="2"/>
        <v>100</v>
      </c>
      <c r="L49" s="97"/>
      <c r="M49" s="126"/>
      <c r="N49" s="183"/>
      <c r="O49" s="183"/>
      <c r="P49" s="89"/>
      <c r="Q49" s="89"/>
      <c r="R49" s="185"/>
      <c r="S49" s="185"/>
      <c r="T49" s="70"/>
    </row>
    <row r="50" spans="1:20" ht="15">
      <c r="A50" s="27" t="s">
        <v>124</v>
      </c>
      <c r="B50" s="4" t="s">
        <v>85</v>
      </c>
      <c r="C50" s="24"/>
      <c r="D50" s="131"/>
      <c r="E50" s="93"/>
      <c r="F50" s="24">
        <f t="shared" si="0"/>
        <v>0</v>
      </c>
      <c r="G50" s="24"/>
      <c r="H50" s="83"/>
      <c r="I50" s="178"/>
      <c r="J50" s="82"/>
      <c r="K50" s="82"/>
      <c r="L50" s="125"/>
      <c r="M50" s="126"/>
      <c r="N50" s="183"/>
      <c r="O50" s="183"/>
      <c r="P50" s="89"/>
      <c r="Q50" s="89"/>
      <c r="R50" s="185"/>
      <c r="S50" s="185"/>
      <c r="T50" s="70"/>
    </row>
    <row r="51" spans="1:20" ht="15">
      <c r="A51" s="27"/>
      <c r="B51" s="5" t="s">
        <v>37</v>
      </c>
      <c r="C51" s="24" t="s">
        <v>28</v>
      </c>
      <c r="D51" s="131">
        <f>H51+L51+P51</f>
        <v>966</v>
      </c>
      <c r="E51" s="93">
        <v>24.901</v>
      </c>
      <c r="F51" s="24">
        <f t="shared" si="0"/>
        <v>966</v>
      </c>
      <c r="G51" s="24">
        <f t="shared" si="1"/>
        <v>100</v>
      </c>
      <c r="H51" s="83">
        <v>595</v>
      </c>
      <c r="I51" s="178">
        <v>15.33</v>
      </c>
      <c r="J51" s="82">
        <v>595</v>
      </c>
      <c r="K51" s="82">
        <f t="shared" si="2"/>
        <v>100</v>
      </c>
      <c r="L51" s="97">
        <v>254</v>
      </c>
      <c r="M51" s="126">
        <v>6.55</v>
      </c>
      <c r="N51" s="183">
        <v>254</v>
      </c>
      <c r="O51" s="183">
        <f t="shared" si="3"/>
        <v>100</v>
      </c>
      <c r="P51" s="88">
        <v>117</v>
      </c>
      <c r="Q51" s="89">
        <v>3.021</v>
      </c>
      <c r="R51" s="185">
        <v>117</v>
      </c>
      <c r="S51" s="185">
        <f>R51*100/P51</f>
        <v>100</v>
      </c>
      <c r="T51" s="70"/>
    </row>
    <row r="52" spans="1:20" ht="15">
      <c r="A52" s="27"/>
      <c r="B52" s="5" t="s">
        <v>89</v>
      </c>
      <c r="C52" s="24" t="s">
        <v>88</v>
      </c>
      <c r="D52" s="131">
        <f>H52+L52+P52</f>
        <v>55</v>
      </c>
      <c r="E52" s="93">
        <v>8.04</v>
      </c>
      <c r="F52" s="24">
        <f t="shared" si="0"/>
        <v>50</v>
      </c>
      <c r="G52" s="211">
        <f t="shared" si="1"/>
        <v>90.9090909090909</v>
      </c>
      <c r="H52" s="83">
        <v>38</v>
      </c>
      <c r="I52" s="178">
        <v>5.55</v>
      </c>
      <c r="J52" s="82">
        <v>20</v>
      </c>
      <c r="K52" s="208">
        <f t="shared" si="2"/>
        <v>52.63157894736842</v>
      </c>
      <c r="L52" s="97">
        <v>17</v>
      </c>
      <c r="M52" s="126">
        <v>2.49</v>
      </c>
      <c r="N52" s="183">
        <v>30</v>
      </c>
      <c r="O52" s="183">
        <f t="shared" si="3"/>
        <v>176.47058823529412</v>
      </c>
      <c r="P52" s="88"/>
      <c r="Q52" s="89">
        <v>30</v>
      </c>
      <c r="R52" s="185"/>
      <c r="S52" s="185"/>
      <c r="T52" s="70"/>
    </row>
    <row r="53" spans="1:20" ht="15">
      <c r="A53" s="27"/>
      <c r="B53" s="5" t="s">
        <v>93</v>
      </c>
      <c r="C53" s="24" t="s">
        <v>94</v>
      </c>
      <c r="D53" s="131">
        <v>30</v>
      </c>
      <c r="E53" s="93">
        <v>30</v>
      </c>
      <c r="F53" s="24">
        <f t="shared" si="0"/>
        <v>0</v>
      </c>
      <c r="G53" s="24">
        <f t="shared" si="1"/>
        <v>0</v>
      </c>
      <c r="H53" s="83"/>
      <c r="I53" s="178"/>
      <c r="J53" s="82"/>
      <c r="K53" s="82"/>
      <c r="L53" s="97"/>
      <c r="M53" s="126"/>
      <c r="N53" s="183"/>
      <c r="O53" s="183"/>
      <c r="P53" s="88"/>
      <c r="Q53" s="89"/>
      <c r="R53" s="185"/>
      <c r="S53" s="185"/>
      <c r="T53" s="70"/>
    </row>
    <row r="54" spans="1:20" ht="15">
      <c r="A54" s="27"/>
      <c r="B54" s="5" t="s">
        <v>159</v>
      </c>
      <c r="C54" s="24" t="s">
        <v>28</v>
      </c>
      <c r="D54" s="131">
        <v>22</v>
      </c>
      <c r="E54" s="93">
        <v>80</v>
      </c>
      <c r="F54" s="24">
        <f t="shared" si="0"/>
        <v>0</v>
      </c>
      <c r="G54" s="24">
        <f t="shared" si="1"/>
        <v>0</v>
      </c>
      <c r="H54" s="83"/>
      <c r="I54" s="178"/>
      <c r="J54" s="82"/>
      <c r="K54" s="82"/>
      <c r="L54" s="97"/>
      <c r="M54" s="126"/>
      <c r="N54" s="183"/>
      <c r="O54" s="183"/>
      <c r="P54" s="88"/>
      <c r="Q54" s="89"/>
      <c r="R54" s="185"/>
      <c r="S54" s="185"/>
      <c r="T54" s="70"/>
    </row>
    <row r="55" spans="1:20" ht="15">
      <c r="A55" s="27"/>
      <c r="B55" s="5" t="s">
        <v>160</v>
      </c>
      <c r="C55" s="24" t="s">
        <v>28</v>
      </c>
      <c r="D55" s="131">
        <v>188</v>
      </c>
      <c r="E55" s="93">
        <v>115</v>
      </c>
      <c r="F55" s="24">
        <f t="shared" si="0"/>
        <v>0</v>
      </c>
      <c r="G55" s="24">
        <f t="shared" si="1"/>
        <v>0</v>
      </c>
      <c r="H55" s="83"/>
      <c r="I55" s="178"/>
      <c r="J55" s="82"/>
      <c r="K55" s="82"/>
      <c r="L55" s="97"/>
      <c r="M55" s="126"/>
      <c r="N55" s="183"/>
      <c r="O55" s="183"/>
      <c r="P55" s="88"/>
      <c r="Q55" s="89"/>
      <c r="R55" s="185"/>
      <c r="S55" s="185"/>
      <c r="T55" s="70"/>
    </row>
    <row r="56" spans="1:20" ht="15">
      <c r="A56" s="27"/>
      <c r="B56" s="5" t="s">
        <v>97</v>
      </c>
      <c r="C56" s="24" t="s">
        <v>99</v>
      </c>
      <c r="D56" s="131">
        <v>40</v>
      </c>
      <c r="E56" s="93">
        <v>10</v>
      </c>
      <c r="F56" s="24">
        <f t="shared" si="0"/>
        <v>0</v>
      </c>
      <c r="G56" s="24">
        <f t="shared" si="1"/>
        <v>0</v>
      </c>
      <c r="H56" s="200"/>
      <c r="I56" s="178"/>
      <c r="J56" s="82"/>
      <c r="K56" s="82"/>
      <c r="L56" s="97"/>
      <c r="M56" s="126"/>
      <c r="N56" s="183"/>
      <c r="O56" s="183"/>
      <c r="P56" s="88"/>
      <c r="Q56" s="89"/>
      <c r="R56" s="185"/>
      <c r="S56" s="185"/>
      <c r="T56" s="70"/>
    </row>
    <row r="57" spans="1:20" ht="15">
      <c r="A57" s="27"/>
      <c r="B57" s="5" t="s">
        <v>98</v>
      </c>
      <c r="C57" s="24" t="s">
        <v>28</v>
      </c>
      <c r="D57" s="131">
        <v>4330</v>
      </c>
      <c r="E57" s="93">
        <v>135</v>
      </c>
      <c r="F57" s="24">
        <f t="shared" si="0"/>
        <v>0</v>
      </c>
      <c r="G57" s="24">
        <f t="shared" si="1"/>
        <v>0</v>
      </c>
      <c r="H57" s="83"/>
      <c r="I57" s="178"/>
      <c r="J57" s="82"/>
      <c r="K57" s="82"/>
      <c r="L57" s="97"/>
      <c r="M57" s="126"/>
      <c r="N57" s="183"/>
      <c r="O57" s="183"/>
      <c r="P57" s="88"/>
      <c r="Q57" s="90"/>
      <c r="R57" s="185"/>
      <c r="S57" s="185"/>
      <c r="T57" s="70"/>
    </row>
    <row r="58" spans="1:20" ht="15">
      <c r="A58" s="27"/>
      <c r="B58" s="2" t="s">
        <v>134</v>
      </c>
      <c r="C58" s="24" t="s">
        <v>86</v>
      </c>
      <c r="D58" s="131">
        <v>500</v>
      </c>
      <c r="E58" s="93">
        <v>2</v>
      </c>
      <c r="F58" s="24">
        <f t="shared" si="0"/>
        <v>0</v>
      </c>
      <c r="G58" s="24">
        <f t="shared" si="1"/>
        <v>0</v>
      </c>
      <c r="H58" s="83"/>
      <c r="I58" s="178"/>
      <c r="J58" s="82"/>
      <c r="K58" s="82"/>
      <c r="L58" s="97"/>
      <c r="M58" s="126"/>
      <c r="N58" s="183"/>
      <c r="O58" s="183"/>
      <c r="P58" s="88"/>
      <c r="Q58" s="91"/>
      <c r="R58" s="185"/>
      <c r="S58" s="185"/>
      <c r="T58" s="70"/>
    </row>
    <row r="59" spans="1:20" ht="15">
      <c r="A59" s="27"/>
      <c r="B59" s="5" t="s">
        <v>87</v>
      </c>
      <c r="C59" s="24" t="s">
        <v>88</v>
      </c>
      <c r="D59" s="131">
        <v>210</v>
      </c>
      <c r="E59" s="93">
        <v>97.2</v>
      </c>
      <c r="F59" s="24">
        <f t="shared" si="0"/>
        <v>210</v>
      </c>
      <c r="G59" s="24">
        <f t="shared" si="1"/>
        <v>100</v>
      </c>
      <c r="H59" s="83">
        <v>98.43</v>
      </c>
      <c r="I59" s="178">
        <v>45.55</v>
      </c>
      <c r="J59" s="82">
        <v>98.43</v>
      </c>
      <c r="K59" s="82">
        <f t="shared" si="2"/>
        <v>100</v>
      </c>
      <c r="L59" s="97">
        <v>52.5</v>
      </c>
      <c r="M59" s="126">
        <v>24.3</v>
      </c>
      <c r="N59" s="183">
        <v>52.5</v>
      </c>
      <c r="O59" s="183">
        <f t="shared" si="3"/>
        <v>100</v>
      </c>
      <c r="P59" s="88">
        <v>59.07</v>
      </c>
      <c r="Q59" s="92">
        <v>27.35</v>
      </c>
      <c r="R59" s="185">
        <v>59.07</v>
      </c>
      <c r="S59" s="185">
        <f>R59*100/P59</f>
        <v>100</v>
      </c>
      <c r="T59" s="70"/>
    </row>
    <row r="60" spans="1:20" ht="15">
      <c r="A60" s="27"/>
      <c r="B60" s="5" t="s">
        <v>161</v>
      </c>
      <c r="C60" s="24" t="s">
        <v>162</v>
      </c>
      <c r="D60" s="131">
        <v>100</v>
      </c>
      <c r="E60" s="93">
        <v>101</v>
      </c>
      <c r="F60" s="24">
        <f t="shared" si="0"/>
        <v>0</v>
      </c>
      <c r="G60" s="24">
        <f t="shared" si="1"/>
        <v>0</v>
      </c>
      <c r="H60" s="83"/>
      <c r="I60" s="178"/>
      <c r="J60" s="82"/>
      <c r="K60" s="82"/>
      <c r="L60" s="97"/>
      <c r="M60" s="126"/>
      <c r="N60" s="183"/>
      <c r="O60" s="183"/>
      <c r="P60" s="88"/>
      <c r="Q60" s="92"/>
      <c r="R60" s="185"/>
      <c r="S60" s="185"/>
      <c r="T60" s="70"/>
    </row>
    <row r="61" spans="1:20" ht="15">
      <c r="A61" s="27"/>
      <c r="B61" s="5" t="s">
        <v>163</v>
      </c>
      <c r="C61" s="24" t="s">
        <v>28</v>
      </c>
      <c r="D61" s="131">
        <v>2</v>
      </c>
      <c r="E61" s="93">
        <v>100</v>
      </c>
      <c r="F61" s="24">
        <f t="shared" si="0"/>
        <v>0</v>
      </c>
      <c r="G61" s="24">
        <f t="shared" si="1"/>
        <v>0</v>
      </c>
      <c r="H61" s="83"/>
      <c r="I61" s="178"/>
      <c r="J61" s="82"/>
      <c r="K61" s="82"/>
      <c r="L61" s="97"/>
      <c r="M61" s="126"/>
      <c r="N61" s="183"/>
      <c r="O61" s="183"/>
      <c r="P61" s="88"/>
      <c r="Q61" s="92"/>
      <c r="R61" s="185"/>
      <c r="S61" s="185"/>
      <c r="T61" s="70"/>
    </row>
    <row r="62" spans="1:20" ht="15">
      <c r="A62" s="27" t="s">
        <v>164</v>
      </c>
      <c r="B62" s="4" t="s">
        <v>38</v>
      </c>
      <c r="C62" s="24" t="s">
        <v>5</v>
      </c>
      <c r="D62" s="131">
        <f>H62+L62+P62</f>
        <v>46</v>
      </c>
      <c r="E62" s="93">
        <v>288.888</v>
      </c>
      <c r="F62" s="24">
        <f t="shared" si="0"/>
        <v>0</v>
      </c>
      <c r="G62" s="24">
        <f t="shared" si="1"/>
        <v>0</v>
      </c>
      <c r="H62" s="83">
        <v>21</v>
      </c>
      <c r="I62" s="178">
        <v>113.83</v>
      </c>
      <c r="J62" s="82"/>
      <c r="K62" s="82"/>
      <c r="L62" s="97">
        <v>15</v>
      </c>
      <c r="M62" s="126">
        <v>87.13</v>
      </c>
      <c r="N62" s="183"/>
      <c r="O62" s="183">
        <f t="shared" si="3"/>
        <v>0</v>
      </c>
      <c r="P62" s="88">
        <v>10</v>
      </c>
      <c r="Q62" s="89">
        <v>89.952</v>
      </c>
      <c r="R62" s="185"/>
      <c r="S62" s="185">
        <f>R62*100/P62</f>
        <v>0</v>
      </c>
      <c r="T62" s="70"/>
    </row>
    <row r="63" spans="1:20" ht="15">
      <c r="A63" s="27" t="s">
        <v>176</v>
      </c>
      <c r="B63" s="4" t="s">
        <v>39</v>
      </c>
      <c r="C63" s="24" t="s">
        <v>5</v>
      </c>
      <c r="D63" s="131"/>
      <c r="E63" s="93"/>
      <c r="F63" s="24">
        <f t="shared" si="0"/>
        <v>0</v>
      </c>
      <c r="G63" s="24"/>
      <c r="H63" s="83"/>
      <c r="I63" s="178"/>
      <c r="J63" s="82"/>
      <c r="K63" s="82"/>
      <c r="L63" s="125"/>
      <c r="M63" s="126"/>
      <c r="N63" s="183"/>
      <c r="O63" s="183"/>
      <c r="P63" s="89"/>
      <c r="Q63" s="89"/>
      <c r="R63" s="185"/>
      <c r="S63" s="185"/>
      <c r="T63" s="70"/>
    </row>
    <row r="64" spans="1:20" ht="15.75" thickBot="1">
      <c r="A64" s="28" t="s">
        <v>177</v>
      </c>
      <c r="B64" s="25" t="s">
        <v>170</v>
      </c>
      <c r="C64" s="23" t="s">
        <v>40</v>
      </c>
      <c r="D64" s="132"/>
      <c r="E64" s="93">
        <v>1425.96</v>
      </c>
      <c r="F64" s="24">
        <f t="shared" si="0"/>
        <v>0</v>
      </c>
      <c r="G64" s="24"/>
      <c r="H64" s="201"/>
      <c r="I64" s="179"/>
      <c r="J64" s="82"/>
      <c r="K64" s="82"/>
      <c r="L64" s="127"/>
      <c r="M64" s="128"/>
      <c r="N64" s="183"/>
      <c r="O64" s="183"/>
      <c r="P64" s="89"/>
      <c r="Q64" s="89"/>
      <c r="R64" s="185"/>
      <c r="S64" s="185"/>
      <c r="T64" s="70"/>
    </row>
    <row r="65" spans="1:20" ht="15">
      <c r="A65" s="1"/>
      <c r="B65" s="1" t="s">
        <v>41</v>
      </c>
      <c r="C65" s="60"/>
      <c r="D65" s="171"/>
      <c r="E65" s="93">
        <f>SUM(E13:E64)</f>
        <v>28519.236800000002</v>
      </c>
      <c r="F65" s="24">
        <f t="shared" si="0"/>
        <v>0</v>
      </c>
      <c r="G65" s="93"/>
      <c r="H65" s="202"/>
      <c r="I65" s="143"/>
      <c r="J65" s="143"/>
      <c r="K65" s="143"/>
      <c r="L65" s="121"/>
      <c r="M65" s="122"/>
      <c r="N65" s="212"/>
      <c r="O65" s="183"/>
      <c r="P65" s="213"/>
      <c r="Q65" s="213"/>
      <c r="R65" s="185"/>
      <c r="S65" s="209"/>
      <c r="T65" s="70"/>
    </row>
    <row r="66" spans="12:20" ht="15">
      <c r="L66" s="42"/>
      <c r="M66" s="42"/>
      <c r="O66" s="1"/>
      <c r="P66" s="214"/>
      <c r="Q66" s="214"/>
      <c r="R66" s="1"/>
      <c r="T66" s="70"/>
    </row>
    <row r="67" spans="1:20" ht="15">
      <c r="A67" t="s">
        <v>178</v>
      </c>
      <c r="O67" s="1"/>
      <c r="P67" s="1"/>
      <c r="Q67" s="1"/>
      <c r="R67" s="1"/>
      <c r="T67" s="70"/>
    </row>
    <row r="68" ht="15">
      <c r="T68" s="70"/>
    </row>
    <row r="69" spans="1:20" ht="15">
      <c r="A69" t="s">
        <v>42</v>
      </c>
      <c r="T69" s="70"/>
    </row>
    <row r="70" ht="15">
      <c r="T70" s="70"/>
    </row>
  </sheetData>
  <sheetProtection/>
  <mergeCells count="11">
    <mergeCell ref="A5:A6"/>
    <mergeCell ref="B5:B6"/>
    <mergeCell ref="A3:O3"/>
    <mergeCell ref="P3:S3"/>
    <mergeCell ref="L4:O4"/>
    <mergeCell ref="P4:S4"/>
    <mergeCell ref="H4:K4"/>
    <mergeCell ref="A1:O1"/>
    <mergeCell ref="P1:S1"/>
    <mergeCell ref="A2:O2"/>
    <mergeCell ref="P2:S2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A11">
      <selection activeCell="J37" sqref="J37"/>
    </sheetView>
  </sheetViews>
  <sheetFormatPr defaultColWidth="9.140625" defaultRowHeight="15"/>
  <cols>
    <col min="1" max="1" width="4.7109375" style="0" customWidth="1"/>
    <col min="2" max="2" width="23.57421875" style="0" customWidth="1"/>
    <col min="4" max="4" width="9.140625" style="217" customWidth="1"/>
  </cols>
  <sheetData>
    <row r="1" spans="6:8" ht="15">
      <c r="F1" s="236"/>
      <c r="G1" s="236" t="s">
        <v>100</v>
      </c>
      <c r="H1" s="236"/>
    </row>
    <row r="2" spans="6:8" ht="15">
      <c r="F2" s="236" t="s">
        <v>186</v>
      </c>
      <c r="G2" s="236"/>
      <c r="H2" s="236"/>
    </row>
    <row r="3" spans="6:8" ht="15">
      <c r="F3" s="236" t="s">
        <v>187</v>
      </c>
      <c r="G3" s="236"/>
      <c r="H3" s="236"/>
    </row>
    <row r="4" spans="6:8" ht="15">
      <c r="F4" s="236" t="s">
        <v>188</v>
      </c>
      <c r="G4" s="236"/>
      <c r="H4" s="236"/>
    </row>
    <row r="6" spans="1:20" ht="15">
      <c r="A6" s="245" t="s">
        <v>182</v>
      </c>
      <c r="B6" s="245"/>
      <c r="C6" s="245"/>
      <c r="D6" s="245"/>
      <c r="E6" s="245"/>
      <c r="F6" s="245"/>
      <c r="G6" s="245"/>
      <c r="H6" s="245"/>
      <c r="I6" s="170"/>
      <c r="J6" s="170"/>
      <c r="K6" s="170"/>
      <c r="L6" s="170"/>
      <c r="M6" s="170"/>
      <c r="N6" s="170"/>
      <c r="O6" s="170"/>
      <c r="P6" s="243"/>
      <c r="Q6" s="243"/>
      <c r="R6" s="243"/>
      <c r="S6" s="243"/>
      <c r="T6" s="70"/>
    </row>
    <row r="7" spans="1:20" ht="15">
      <c r="A7" s="245" t="s">
        <v>185</v>
      </c>
      <c r="B7" s="245"/>
      <c r="C7" s="245"/>
      <c r="D7" s="245"/>
      <c r="E7" s="245"/>
      <c r="F7" s="245"/>
      <c r="G7" s="245"/>
      <c r="H7" s="245"/>
      <c r="I7" s="170"/>
      <c r="J7" s="170"/>
      <c r="K7" s="170"/>
      <c r="L7" s="170"/>
      <c r="M7" s="170"/>
      <c r="N7" s="170"/>
      <c r="O7" s="170"/>
      <c r="P7" s="216"/>
      <c r="Q7" s="216"/>
      <c r="R7" s="216"/>
      <c r="S7" s="216"/>
      <c r="T7" s="70"/>
    </row>
    <row r="8" spans="1:20" ht="15">
      <c r="A8" s="245" t="s">
        <v>190</v>
      </c>
      <c r="B8" s="245"/>
      <c r="C8" s="245"/>
      <c r="D8" s="245"/>
      <c r="E8" s="245"/>
      <c r="F8" s="245"/>
      <c r="G8" s="245"/>
      <c r="H8" s="245"/>
      <c r="I8" s="170"/>
      <c r="J8" s="170"/>
      <c r="K8" s="170"/>
      <c r="L8" s="170"/>
      <c r="M8" s="170"/>
      <c r="N8" s="170"/>
      <c r="O8" s="170"/>
      <c r="P8" s="216"/>
      <c r="Q8" s="216"/>
      <c r="R8" s="216"/>
      <c r="S8" s="216"/>
      <c r="T8" s="70"/>
    </row>
    <row r="9" ht="15.75" thickBot="1"/>
    <row r="10" spans="1:8" ht="15">
      <c r="A10" s="237" t="s">
        <v>66</v>
      </c>
      <c r="B10" s="238" t="s">
        <v>1</v>
      </c>
      <c r="C10" s="194" t="s">
        <v>2</v>
      </c>
      <c r="D10" s="218" t="s">
        <v>45</v>
      </c>
      <c r="E10" s="194" t="s">
        <v>91</v>
      </c>
      <c r="F10" s="194" t="s">
        <v>179</v>
      </c>
      <c r="G10" s="194" t="s">
        <v>91</v>
      </c>
      <c r="H10" s="194" t="s">
        <v>181</v>
      </c>
    </row>
    <row r="11" spans="1:8" ht="15.75" thickBot="1">
      <c r="A11" s="239"/>
      <c r="B11" s="240"/>
      <c r="C11" s="203" t="s">
        <v>3</v>
      </c>
      <c r="D11" s="222" t="s">
        <v>44</v>
      </c>
      <c r="E11" s="203" t="s">
        <v>92</v>
      </c>
      <c r="F11" s="203" t="s">
        <v>180</v>
      </c>
      <c r="G11" s="203" t="s">
        <v>92</v>
      </c>
      <c r="H11" s="203" t="s">
        <v>183</v>
      </c>
    </row>
    <row r="12" spans="1:8" ht="15">
      <c r="A12" s="223" t="s">
        <v>103</v>
      </c>
      <c r="B12" s="224" t="s">
        <v>4</v>
      </c>
      <c r="C12" s="225" t="s">
        <v>5</v>
      </c>
      <c r="D12" s="226">
        <v>46</v>
      </c>
      <c r="E12" s="225"/>
      <c r="F12" s="225"/>
      <c r="G12" s="225"/>
      <c r="H12" s="225"/>
    </row>
    <row r="13" spans="1:8" ht="15">
      <c r="A13" s="227" t="s">
        <v>104</v>
      </c>
      <c r="B13" s="4" t="s">
        <v>6</v>
      </c>
      <c r="C13" s="24" t="s">
        <v>95</v>
      </c>
      <c r="D13" s="219">
        <v>474.145</v>
      </c>
      <c r="E13" s="24"/>
      <c r="F13" s="24"/>
      <c r="G13" s="24"/>
      <c r="H13" s="24"/>
    </row>
    <row r="14" spans="1:8" ht="15">
      <c r="A14" s="227" t="s">
        <v>105</v>
      </c>
      <c r="B14" s="4" t="s">
        <v>7</v>
      </c>
      <c r="C14" s="24"/>
      <c r="D14" s="220"/>
      <c r="E14" s="24"/>
      <c r="F14" s="24"/>
      <c r="G14" s="24"/>
      <c r="H14" s="24"/>
    </row>
    <row r="15" spans="1:8" ht="15">
      <c r="A15" s="227" t="s">
        <v>106</v>
      </c>
      <c r="B15" s="4" t="s">
        <v>8</v>
      </c>
      <c r="C15" s="24" t="s">
        <v>96</v>
      </c>
      <c r="D15" s="220">
        <v>7638</v>
      </c>
      <c r="E15" s="24"/>
      <c r="F15" s="24"/>
      <c r="G15" s="24"/>
      <c r="H15" s="24"/>
    </row>
    <row r="16" spans="1:8" ht="15">
      <c r="A16" s="227" t="s">
        <v>107</v>
      </c>
      <c r="B16" s="4" t="s">
        <v>9</v>
      </c>
      <c r="C16" s="24" t="s">
        <v>10</v>
      </c>
      <c r="D16" s="220">
        <v>207</v>
      </c>
      <c r="E16" s="24"/>
      <c r="F16" s="24"/>
      <c r="G16" s="24"/>
      <c r="H16" s="24"/>
    </row>
    <row r="17" spans="1:8" ht="15">
      <c r="A17" s="227" t="s">
        <v>108</v>
      </c>
      <c r="B17" s="4" t="s">
        <v>81</v>
      </c>
      <c r="C17" s="24"/>
      <c r="D17" s="220"/>
      <c r="E17" s="24"/>
      <c r="F17" s="24"/>
      <c r="G17" s="24"/>
      <c r="H17" s="24"/>
    </row>
    <row r="18" spans="1:8" ht="15">
      <c r="A18" s="227"/>
      <c r="B18" s="2" t="s">
        <v>82</v>
      </c>
      <c r="C18" s="24" t="s">
        <v>83</v>
      </c>
      <c r="D18" s="220">
        <v>0.02</v>
      </c>
      <c r="E18" s="24">
        <v>9.281</v>
      </c>
      <c r="F18" s="24">
        <v>0.02</v>
      </c>
      <c r="G18" s="24"/>
      <c r="H18" s="24">
        <f>F18*100/D18</f>
        <v>100</v>
      </c>
    </row>
    <row r="19" spans="1:8" ht="15">
      <c r="A19" s="227"/>
      <c r="B19" s="2" t="s">
        <v>146</v>
      </c>
      <c r="C19" s="57" t="s">
        <v>147</v>
      </c>
      <c r="D19" s="220">
        <v>20</v>
      </c>
      <c r="E19" s="24">
        <v>8.333</v>
      </c>
      <c r="F19" s="24">
        <v>0</v>
      </c>
      <c r="G19" s="24"/>
      <c r="H19" s="24">
        <f aca="true" t="shared" si="0" ref="H19:H67">F19*100/D19</f>
        <v>0</v>
      </c>
    </row>
    <row r="20" spans="1:8" ht="15">
      <c r="A20" s="227"/>
      <c r="B20" s="2" t="s">
        <v>148</v>
      </c>
      <c r="C20" s="57" t="s">
        <v>26</v>
      </c>
      <c r="D20" s="220">
        <v>516</v>
      </c>
      <c r="E20" s="24">
        <v>46.216</v>
      </c>
      <c r="F20" s="24">
        <v>0</v>
      </c>
      <c r="G20" s="24"/>
      <c r="H20" s="24">
        <f t="shared" si="0"/>
        <v>0</v>
      </c>
    </row>
    <row r="21" spans="1:8" ht="15">
      <c r="A21" s="227"/>
      <c r="B21" s="2" t="s">
        <v>149</v>
      </c>
      <c r="C21" s="57" t="s">
        <v>26</v>
      </c>
      <c r="D21" s="220">
        <v>52</v>
      </c>
      <c r="E21" s="93">
        <v>1.242</v>
      </c>
      <c r="F21" s="24">
        <v>0</v>
      </c>
      <c r="G21" s="24"/>
      <c r="H21" s="24">
        <f t="shared" si="0"/>
        <v>0</v>
      </c>
    </row>
    <row r="22" spans="1:8" ht="15">
      <c r="A22" s="227" t="s">
        <v>110</v>
      </c>
      <c r="B22" s="4" t="s">
        <v>17</v>
      </c>
      <c r="C22" s="24" t="s">
        <v>5</v>
      </c>
      <c r="D22" s="220">
        <v>46</v>
      </c>
      <c r="E22" s="93">
        <v>2954</v>
      </c>
      <c r="F22" s="24">
        <v>32</v>
      </c>
      <c r="G22" s="24"/>
      <c r="H22" s="211">
        <f t="shared" si="0"/>
        <v>69.56521739130434</v>
      </c>
    </row>
    <row r="23" spans="1:8" ht="15">
      <c r="A23" s="227"/>
      <c r="B23" s="2" t="s">
        <v>18</v>
      </c>
      <c r="C23" s="24" t="s">
        <v>5</v>
      </c>
      <c r="D23" s="220">
        <v>46</v>
      </c>
      <c r="E23" s="215">
        <v>2702.0838</v>
      </c>
      <c r="F23" s="24">
        <v>23</v>
      </c>
      <c r="G23" s="24"/>
      <c r="H23" s="24">
        <f t="shared" si="0"/>
        <v>50</v>
      </c>
    </row>
    <row r="24" spans="1:8" ht="15">
      <c r="A24" s="227" t="s">
        <v>112</v>
      </c>
      <c r="B24" s="4" t="s">
        <v>23</v>
      </c>
      <c r="C24" s="24" t="s">
        <v>5</v>
      </c>
      <c r="D24" s="220">
        <v>46</v>
      </c>
      <c r="E24" s="93">
        <v>6769</v>
      </c>
      <c r="F24" s="24">
        <v>46</v>
      </c>
      <c r="G24" s="24">
        <v>3679</v>
      </c>
      <c r="H24" s="211">
        <f t="shared" si="0"/>
        <v>100</v>
      </c>
    </row>
    <row r="25" spans="1:8" ht="15">
      <c r="A25" s="227"/>
      <c r="B25" s="2" t="s">
        <v>152</v>
      </c>
      <c r="C25" s="57" t="s">
        <v>26</v>
      </c>
      <c r="D25" s="220">
        <v>230</v>
      </c>
      <c r="E25" s="93">
        <v>54.12</v>
      </c>
      <c r="F25" s="24">
        <v>85</v>
      </c>
      <c r="G25" s="24"/>
      <c r="H25" s="211">
        <f t="shared" si="0"/>
        <v>36.95652173913044</v>
      </c>
    </row>
    <row r="26" spans="1:8" ht="15">
      <c r="A26" s="227"/>
      <c r="B26" s="2" t="s">
        <v>150</v>
      </c>
      <c r="C26" s="57" t="s">
        <v>151</v>
      </c>
      <c r="D26" s="220">
        <v>470</v>
      </c>
      <c r="E26" s="93">
        <v>436.43</v>
      </c>
      <c r="F26" s="24">
        <v>42</v>
      </c>
      <c r="G26" s="24"/>
      <c r="H26" s="211">
        <f t="shared" si="0"/>
        <v>8.936170212765957</v>
      </c>
    </row>
    <row r="27" spans="1:8" ht="15">
      <c r="A27" s="227" t="s">
        <v>113</v>
      </c>
      <c r="B27" s="4" t="s">
        <v>24</v>
      </c>
      <c r="C27" s="24" t="s">
        <v>5</v>
      </c>
      <c r="D27" s="220">
        <v>46</v>
      </c>
      <c r="E27" s="93">
        <v>4762.85</v>
      </c>
      <c r="F27" s="24">
        <v>46</v>
      </c>
      <c r="G27" s="24">
        <v>2589</v>
      </c>
      <c r="H27" s="24">
        <f t="shared" si="0"/>
        <v>100</v>
      </c>
    </row>
    <row r="28" spans="1:8" ht="15">
      <c r="A28" s="227" t="s">
        <v>114</v>
      </c>
      <c r="B28" s="4" t="s">
        <v>25</v>
      </c>
      <c r="C28" s="57" t="s">
        <v>5</v>
      </c>
      <c r="D28" s="220">
        <v>46</v>
      </c>
      <c r="E28" s="93">
        <v>370.5</v>
      </c>
      <c r="F28" s="24">
        <v>46</v>
      </c>
      <c r="G28" s="24">
        <v>201</v>
      </c>
      <c r="H28" s="24">
        <f t="shared" si="0"/>
        <v>100</v>
      </c>
    </row>
    <row r="29" spans="1:8" ht="15">
      <c r="A29" s="227"/>
      <c r="B29" s="2" t="s">
        <v>152</v>
      </c>
      <c r="C29" s="57" t="s">
        <v>151</v>
      </c>
      <c r="D29" s="220">
        <v>204</v>
      </c>
      <c r="E29" s="93">
        <v>156.1</v>
      </c>
      <c r="F29" s="24">
        <v>80</v>
      </c>
      <c r="G29" s="24"/>
      <c r="H29" s="211">
        <f t="shared" si="0"/>
        <v>39.21568627450981</v>
      </c>
    </row>
    <row r="30" spans="1:8" ht="15">
      <c r="A30" s="227"/>
      <c r="B30" s="3" t="s">
        <v>46</v>
      </c>
      <c r="C30" s="24" t="s">
        <v>14</v>
      </c>
      <c r="D30" s="220">
        <v>408</v>
      </c>
      <c r="E30" s="93">
        <v>13.154</v>
      </c>
      <c r="F30" s="24">
        <v>214</v>
      </c>
      <c r="G30" s="24">
        <v>4.2</v>
      </c>
      <c r="H30" s="211">
        <f t="shared" si="0"/>
        <v>52.450980392156865</v>
      </c>
    </row>
    <row r="31" spans="1:8" ht="15">
      <c r="A31" s="227" t="s">
        <v>115</v>
      </c>
      <c r="B31" s="152" t="s">
        <v>173</v>
      </c>
      <c r="C31" s="24" t="s">
        <v>30</v>
      </c>
      <c r="D31" s="220">
        <v>207</v>
      </c>
      <c r="E31" s="93">
        <v>159.606</v>
      </c>
      <c r="F31" s="24">
        <v>0</v>
      </c>
      <c r="G31" s="24"/>
      <c r="H31" s="24">
        <f t="shared" si="0"/>
        <v>0</v>
      </c>
    </row>
    <row r="32" spans="1:8" ht="15">
      <c r="A32" s="227"/>
      <c r="B32" s="2" t="s">
        <v>128</v>
      </c>
      <c r="C32" s="24" t="s">
        <v>30</v>
      </c>
      <c r="D32" s="220">
        <v>207</v>
      </c>
      <c r="E32" s="93">
        <v>18.5</v>
      </c>
      <c r="F32" s="24">
        <v>1</v>
      </c>
      <c r="G32" s="24"/>
      <c r="H32" s="211">
        <f t="shared" si="0"/>
        <v>0.4830917874396135</v>
      </c>
    </row>
    <row r="33" spans="1:8" ht="15">
      <c r="A33" s="227"/>
      <c r="B33" s="2" t="s">
        <v>145</v>
      </c>
      <c r="C33" s="24" t="s">
        <v>10</v>
      </c>
      <c r="D33" s="220">
        <v>26</v>
      </c>
      <c r="E33" s="93">
        <v>11.45</v>
      </c>
      <c r="F33" s="24">
        <v>10</v>
      </c>
      <c r="G33" s="24"/>
      <c r="H33" s="211">
        <f t="shared" si="0"/>
        <v>38.46153846153846</v>
      </c>
    </row>
    <row r="34" spans="1:8" ht="15">
      <c r="A34" s="227" t="s">
        <v>116</v>
      </c>
      <c r="B34" s="4" t="s">
        <v>27</v>
      </c>
      <c r="C34" s="57" t="s">
        <v>10</v>
      </c>
      <c r="D34" s="220">
        <v>12</v>
      </c>
      <c r="E34" s="93">
        <v>5.3</v>
      </c>
      <c r="F34" s="24">
        <v>6</v>
      </c>
      <c r="G34" s="24">
        <v>0.9</v>
      </c>
      <c r="H34" s="24">
        <f t="shared" si="0"/>
        <v>50</v>
      </c>
    </row>
    <row r="35" spans="1:8" ht="15">
      <c r="A35" s="227" t="s">
        <v>117</v>
      </c>
      <c r="B35" s="152" t="s">
        <v>174</v>
      </c>
      <c r="C35" s="57" t="s">
        <v>26</v>
      </c>
      <c r="D35" s="220">
        <v>5</v>
      </c>
      <c r="E35" s="93">
        <v>35</v>
      </c>
      <c r="F35" s="24">
        <v>4</v>
      </c>
      <c r="G35" s="24">
        <v>7</v>
      </c>
      <c r="H35" s="24">
        <f t="shared" si="0"/>
        <v>80</v>
      </c>
    </row>
    <row r="36" spans="1:8" ht="15">
      <c r="A36" s="227" t="s">
        <v>118</v>
      </c>
      <c r="B36" s="4" t="s">
        <v>184</v>
      </c>
      <c r="C36" s="24" t="s">
        <v>30</v>
      </c>
      <c r="D36" s="220">
        <v>207</v>
      </c>
      <c r="E36" s="93">
        <v>550</v>
      </c>
      <c r="F36" s="24">
        <v>0</v>
      </c>
      <c r="G36" s="24"/>
      <c r="H36" s="24">
        <f t="shared" si="0"/>
        <v>0</v>
      </c>
    </row>
    <row r="37" spans="1:8" ht="15">
      <c r="A37" s="227"/>
      <c r="B37" s="2" t="s">
        <v>32</v>
      </c>
      <c r="C37" s="24" t="s">
        <v>14</v>
      </c>
      <c r="D37" s="220">
        <v>4</v>
      </c>
      <c r="E37" s="93">
        <v>1</v>
      </c>
      <c r="F37" s="24">
        <v>2</v>
      </c>
      <c r="G37" s="24"/>
      <c r="H37" s="24">
        <f t="shared" si="0"/>
        <v>50</v>
      </c>
    </row>
    <row r="38" spans="1:8" ht="15">
      <c r="A38" s="227" t="s">
        <v>119</v>
      </c>
      <c r="B38" s="4" t="s">
        <v>33</v>
      </c>
      <c r="C38" s="24" t="s">
        <v>30</v>
      </c>
      <c r="D38" s="220">
        <v>36</v>
      </c>
      <c r="E38" s="93">
        <v>4300</v>
      </c>
      <c r="F38" s="24">
        <v>11</v>
      </c>
      <c r="G38" s="24">
        <v>264</v>
      </c>
      <c r="H38" s="211">
        <f t="shared" si="0"/>
        <v>30.555555555555557</v>
      </c>
    </row>
    <row r="39" spans="1:8" ht="15">
      <c r="A39" s="227"/>
      <c r="B39" s="5" t="s">
        <v>129</v>
      </c>
      <c r="C39" s="24" t="s">
        <v>28</v>
      </c>
      <c r="D39" s="220">
        <v>25</v>
      </c>
      <c r="E39" s="93">
        <v>40</v>
      </c>
      <c r="F39" s="24">
        <v>7</v>
      </c>
      <c r="G39" s="24"/>
      <c r="H39" s="24">
        <f t="shared" si="0"/>
        <v>28</v>
      </c>
    </row>
    <row r="40" spans="1:8" ht="15">
      <c r="A40" s="227"/>
      <c r="B40" s="2" t="s">
        <v>153</v>
      </c>
      <c r="C40" s="57" t="s">
        <v>28</v>
      </c>
      <c r="D40" s="220">
        <v>10</v>
      </c>
      <c r="E40" s="93">
        <v>40</v>
      </c>
      <c r="F40" s="24">
        <v>0</v>
      </c>
      <c r="G40" s="24"/>
      <c r="H40" s="24">
        <f t="shared" si="0"/>
        <v>0</v>
      </c>
    </row>
    <row r="41" spans="1:8" ht="15">
      <c r="A41" s="227"/>
      <c r="B41" s="2" t="s">
        <v>154</v>
      </c>
      <c r="C41" s="57" t="s">
        <v>10</v>
      </c>
      <c r="D41" s="220">
        <v>39</v>
      </c>
      <c r="E41" s="93">
        <v>1365</v>
      </c>
      <c r="F41" s="24">
        <v>12</v>
      </c>
      <c r="G41" s="24"/>
      <c r="H41" s="211">
        <f t="shared" si="0"/>
        <v>30.76923076923077</v>
      </c>
    </row>
    <row r="42" spans="1:8" ht="15">
      <c r="A42" s="228" t="s">
        <v>120</v>
      </c>
      <c r="B42" s="152" t="s">
        <v>34</v>
      </c>
      <c r="C42" s="24" t="s">
        <v>30</v>
      </c>
      <c r="D42" s="220">
        <v>207</v>
      </c>
      <c r="E42" s="93">
        <v>250</v>
      </c>
      <c r="F42" s="24">
        <v>207</v>
      </c>
      <c r="G42" s="24"/>
      <c r="H42" s="24">
        <f t="shared" si="0"/>
        <v>100</v>
      </c>
    </row>
    <row r="43" spans="1:8" ht="15">
      <c r="A43" s="227"/>
      <c r="B43" s="2" t="s">
        <v>155</v>
      </c>
      <c r="C43" s="57" t="s">
        <v>28</v>
      </c>
      <c r="D43" s="220">
        <v>73</v>
      </c>
      <c r="E43" s="93">
        <v>37.24</v>
      </c>
      <c r="F43" s="24">
        <v>73</v>
      </c>
      <c r="G43" s="24"/>
      <c r="H43" s="24">
        <f t="shared" si="0"/>
        <v>100</v>
      </c>
    </row>
    <row r="44" spans="1:8" ht="15">
      <c r="A44" s="227"/>
      <c r="B44" s="2" t="s">
        <v>156</v>
      </c>
      <c r="C44" s="57" t="s">
        <v>26</v>
      </c>
      <c r="D44" s="220">
        <v>105</v>
      </c>
      <c r="E44" s="93">
        <v>105</v>
      </c>
      <c r="F44" s="24">
        <v>0</v>
      </c>
      <c r="G44" s="24"/>
      <c r="H44" s="24">
        <f t="shared" si="0"/>
        <v>0</v>
      </c>
    </row>
    <row r="45" spans="1:8" ht="15">
      <c r="A45" s="227"/>
      <c r="B45" s="2" t="s">
        <v>127</v>
      </c>
      <c r="C45" s="24" t="s">
        <v>28</v>
      </c>
      <c r="D45" s="220">
        <v>100</v>
      </c>
      <c r="E45" s="93">
        <v>170.4</v>
      </c>
      <c r="F45" s="24">
        <v>0</v>
      </c>
      <c r="G45" s="24"/>
      <c r="H45" s="24">
        <f t="shared" si="0"/>
        <v>0</v>
      </c>
    </row>
    <row r="46" spans="1:8" ht="15">
      <c r="A46" s="228" t="s">
        <v>121</v>
      </c>
      <c r="B46" s="4" t="s">
        <v>90</v>
      </c>
      <c r="C46" s="24" t="s">
        <v>14</v>
      </c>
      <c r="D46" s="220">
        <v>173</v>
      </c>
      <c r="E46" s="93">
        <v>110.259</v>
      </c>
      <c r="F46" s="24">
        <v>0</v>
      </c>
      <c r="G46" s="24"/>
      <c r="H46" s="24">
        <f t="shared" si="0"/>
        <v>0</v>
      </c>
    </row>
    <row r="47" spans="1:8" ht="15">
      <c r="A47" s="227"/>
      <c r="B47" s="2" t="s">
        <v>171</v>
      </c>
      <c r="C47" s="24" t="s">
        <v>28</v>
      </c>
      <c r="D47" s="220">
        <v>361</v>
      </c>
      <c r="E47" s="93">
        <v>30</v>
      </c>
      <c r="F47" s="24">
        <v>361</v>
      </c>
      <c r="G47" s="24"/>
      <c r="H47" s="24">
        <f t="shared" si="0"/>
        <v>100</v>
      </c>
    </row>
    <row r="48" spans="1:8" ht="15">
      <c r="A48" s="227"/>
      <c r="B48" s="2" t="s">
        <v>172</v>
      </c>
      <c r="C48" s="24" t="s">
        <v>26</v>
      </c>
      <c r="D48" s="220">
        <v>391</v>
      </c>
      <c r="E48" s="93">
        <v>100</v>
      </c>
      <c r="F48" s="24">
        <v>391</v>
      </c>
      <c r="G48" s="24"/>
      <c r="H48" s="24">
        <f t="shared" si="0"/>
        <v>100</v>
      </c>
    </row>
    <row r="49" spans="1:8" ht="15">
      <c r="A49" s="227"/>
      <c r="B49" s="2" t="s">
        <v>157</v>
      </c>
      <c r="C49" s="57" t="s">
        <v>28</v>
      </c>
      <c r="D49" s="220">
        <v>40</v>
      </c>
      <c r="E49" s="93">
        <v>35</v>
      </c>
      <c r="F49" s="24">
        <v>40</v>
      </c>
      <c r="G49" s="24"/>
      <c r="H49" s="24">
        <f t="shared" si="0"/>
        <v>100</v>
      </c>
    </row>
    <row r="50" spans="1:8" ht="15">
      <c r="A50" s="228" t="s">
        <v>122</v>
      </c>
      <c r="B50" s="4" t="s">
        <v>84</v>
      </c>
      <c r="C50" s="24"/>
      <c r="D50" s="220"/>
      <c r="E50" s="93"/>
      <c r="F50" s="24"/>
      <c r="G50" s="24"/>
      <c r="H50" s="24"/>
    </row>
    <row r="51" spans="1:8" ht="15">
      <c r="A51" s="227"/>
      <c r="B51" s="5" t="s">
        <v>125</v>
      </c>
      <c r="C51" s="24" t="s">
        <v>88</v>
      </c>
      <c r="D51" s="220">
        <v>7</v>
      </c>
      <c r="E51" s="93">
        <v>34.983</v>
      </c>
      <c r="F51" s="24">
        <v>5</v>
      </c>
      <c r="G51" s="24"/>
      <c r="H51" s="211">
        <f t="shared" si="0"/>
        <v>71.42857142857143</v>
      </c>
    </row>
    <row r="52" spans="1:8" ht="15">
      <c r="A52" s="227"/>
      <c r="B52" s="5" t="s">
        <v>126</v>
      </c>
      <c r="C52" s="24" t="s">
        <v>14</v>
      </c>
      <c r="D52" s="220">
        <v>2436.9</v>
      </c>
      <c r="E52" s="93">
        <v>263.2</v>
      </c>
      <c r="F52" s="24">
        <v>847</v>
      </c>
      <c r="G52" s="24"/>
      <c r="H52" s="211">
        <f t="shared" si="0"/>
        <v>34.757273585292786</v>
      </c>
    </row>
    <row r="53" spans="1:8" ht="15">
      <c r="A53" s="227"/>
      <c r="B53" s="2" t="s">
        <v>158</v>
      </c>
      <c r="C53" s="24" t="s">
        <v>28</v>
      </c>
      <c r="D53" s="220">
        <v>10</v>
      </c>
      <c r="E53" s="93">
        <v>20</v>
      </c>
      <c r="F53" s="24">
        <v>0</v>
      </c>
      <c r="G53" s="24"/>
      <c r="H53" s="24">
        <f t="shared" si="0"/>
        <v>0</v>
      </c>
    </row>
    <row r="54" spans="1:8" ht="15">
      <c r="A54" s="228" t="s">
        <v>123</v>
      </c>
      <c r="B54" s="152" t="s">
        <v>133</v>
      </c>
      <c r="C54" s="57" t="s">
        <v>5</v>
      </c>
      <c r="D54" s="220">
        <v>2</v>
      </c>
      <c r="E54" s="93">
        <v>136</v>
      </c>
      <c r="F54" s="24">
        <v>2</v>
      </c>
      <c r="G54" s="24">
        <v>136</v>
      </c>
      <c r="H54" s="24">
        <f t="shared" si="0"/>
        <v>100</v>
      </c>
    </row>
    <row r="55" spans="1:8" ht="15">
      <c r="A55" s="227" t="s">
        <v>124</v>
      </c>
      <c r="B55" s="4" t="s">
        <v>85</v>
      </c>
      <c r="C55" s="24"/>
      <c r="D55" s="220"/>
      <c r="E55" s="93"/>
      <c r="F55" s="24"/>
      <c r="G55" s="24"/>
      <c r="H55" s="24"/>
    </row>
    <row r="56" spans="1:8" ht="15">
      <c r="A56" s="227"/>
      <c r="B56" s="5" t="s">
        <v>37</v>
      </c>
      <c r="C56" s="24" t="s">
        <v>28</v>
      </c>
      <c r="D56" s="220">
        <v>966</v>
      </c>
      <c r="E56" s="93">
        <v>24.901</v>
      </c>
      <c r="F56" s="24">
        <v>966</v>
      </c>
      <c r="G56" s="24"/>
      <c r="H56" s="24">
        <f t="shared" si="0"/>
        <v>100</v>
      </c>
    </row>
    <row r="57" spans="1:8" ht="15">
      <c r="A57" s="227"/>
      <c r="B57" s="5" t="s">
        <v>89</v>
      </c>
      <c r="C57" s="24" t="s">
        <v>88</v>
      </c>
      <c r="D57" s="220">
        <v>55</v>
      </c>
      <c r="E57" s="93">
        <v>8.04</v>
      </c>
      <c r="F57" s="24">
        <v>0</v>
      </c>
      <c r="G57" s="24"/>
      <c r="H57" s="24">
        <f t="shared" si="0"/>
        <v>0</v>
      </c>
    </row>
    <row r="58" spans="1:8" ht="15">
      <c r="A58" s="227"/>
      <c r="B58" s="5" t="s">
        <v>93</v>
      </c>
      <c r="C58" s="24" t="s">
        <v>94</v>
      </c>
      <c r="D58" s="220">
        <v>30</v>
      </c>
      <c r="E58" s="93">
        <v>30</v>
      </c>
      <c r="F58" s="24">
        <v>0</v>
      </c>
      <c r="G58" s="24"/>
      <c r="H58" s="24">
        <f t="shared" si="0"/>
        <v>0</v>
      </c>
    </row>
    <row r="59" spans="1:8" ht="15">
      <c r="A59" s="227"/>
      <c r="B59" s="5" t="s">
        <v>159</v>
      </c>
      <c r="C59" s="24" t="s">
        <v>28</v>
      </c>
      <c r="D59" s="220">
        <v>22</v>
      </c>
      <c r="E59" s="93">
        <v>80</v>
      </c>
      <c r="F59" s="24">
        <v>0</v>
      </c>
      <c r="G59" s="24"/>
      <c r="H59" s="24">
        <f t="shared" si="0"/>
        <v>0</v>
      </c>
    </row>
    <row r="60" spans="1:8" ht="15">
      <c r="A60" s="227"/>
      <c r="B60" s="5" t="s">
        <v>160</v>
      </c>
      <c r="C60" s="24" t="s">
        <v>28</v>
      </c>
      <c r="D60" s="220">
        <v>188</v>
      </c>
      <c r="E60" s="93">
        <v>115</v>
      </c>
      <c r="F60" s="24">
        <v>0</v>
      </c>
      <c r="G60" s="24"/>
      <c r="H60" s="24">
        <f t="shared" si="0"/>
        <v>0</v>
      </c>
    </row>
    <row r="61" spans="1:8" ht="15">
      <c r="A61" s="227"/>
      <c r="B61" s="5" t="s">
        <v>97</v>
      </c>
      <c r="C61" s="24" t="s">
        <v>99</v>
      </c>
      <c r="D61" s="220">
        <v>40</v>
      </c>
      <c r="E61" s="93">
        <v>10</v>
      </c>
      <c r="F61" s="24">
        <v>0</v>
      </c>
      <c r="G61" s="24"/>
      <c r="H61" s="24">
        <f t="shared" si="0"/>
        <v>0</v>
      </c>
    </row>
    <row r="62" spans="1:8" ht="15">
      <c r="A62" s="227"/>
      <c r="B62" s="5" t="s">
        <v>98</v>
      </c>
      <c r="C62" s="24" t="s">
        <v>28</v>
      </c>
      <c r="D62" s="220">
        <v>4330</v>
      </c>
      <c r="E62" s="93">
        <v>135</v>
      </c>
      <c r="F62" s="24">
        <v>0</v>
      </c>
      <c r="G62" s="24"/>
      <c r="H62" s="24">
        <f t="shared" si="0"/>
        <v>0</v>
      </c>
    </row>
    <row r="63" spans="1:8" ht="15">
      <c r="A63" s="227"/>
      <c r="B63" s="2" t="s">
        <v>134</v>
      </c>
      <c r="C63" s="24" t="s">
        <v>86</v>
      </c>
      <c r="D63" s="220">
        <v>500</v>
      </c>
      <c r="E63" s="93">
        <v>2</v>
      </c>
      <c r="F63" s="24">
        <v>0</v>
      </c>
      <c r="G63" s="24"/>
      <c r="H63" s="24">
        <f t="shared" si="0"/>
        <v>0</v>
      </c>
    </row>
    <row r="64" spans="1:8" ht="15">
      <c r="A64" s="227"/>
      <c r="B64" s="5" t="s">
        <v>87</v>
      </c>
      <c r="C64" s="24" t="s">
        <v>88</v>
      </c>
      <c r="D64" s="220">
        <v>210</v>
      </c>
      <c r="E64" s="93">
        <v>97.2</v>
      </c>
      <c r="F64" s="24">
        <v>0</v>
      </c>
      <c r="G64" s="24"/>
      <c r="H64" s="24">
        <f t="shared" si="0"/>
        <v>0</v>
      </c>
    </row>
    <row r="65" spans="1:8" ht="15">
      <c r="A65" s="227"/>
      <c r="B65" s="5" t="s">
        <v>161</v>
      </c>
      <c r="C65" s="24" t="s">
        <v>162</v>
      </c>
      <c r="D65" s="220">
        <v>100</v>
      </c>
      <c r="E65" s="93">
        <v>101</v>
      </c>
      <c r="F65" s="24">
        <v>0</v>
      </c>
      <c r="G65" s="24"/>
      <c r="H65" s="24">
        <f t="shared" si="0"/>
        <v>0</v>
      </c>
    </row>
    <row r="66" spans="1:8" ht="15">
      <c r="A66" s="227"/>
      <c r="B66" s="5" t="s">
        <v>163</v>
      </c>
      <c r="C66" s="24" t="s">
        <v>28</v>
      </c>
      <c r="D66" s="220">
        <v>2</v>
      </c>
      <c r="E66" s="93">
        <v>100</v>
      </c>
      <c r="F66" s="24">
        <v>0</v>
      </c>
      <c r="G66" s="24"/>
      <c r="H66" s="24">
        <f t="shared" si="0"/>
        <v>0</v>
      </c>
    </row>
    <row r="67" spans="1:8" ht="15">
      <c r="A67" s="227" t="s">
        <v>164</v>
      </c>
      <c r="B67" s="4" t="s">
        <v>38</v>
      </c>
      <c r="C67" s="24" t="s">
        <v>5</v>
      </c>
      <c r="D67" s="220">
        <v>46</v>
      </c>
      <c r="E67" s="93">
        <v>288.888</v>
      </c>
      <c r="F67" s="24">
        <v>32</v>
      </c>
      <c r="G67" s="24"/>
      <c r="H67" s="211">
        <f t="shared" si="0"/>
        <v>69.56521739130434</v>
      </c>
    </row>
    <row r="68" spans="1:8" ht="15">
      <c r="A68" s="227" t="s">
        <v>176</v>
      </c>
      <c r="B68" s="4" t="s">
        <v>39</v>
      </c>
      <c r="C68" s="24" t="s">
        <v>5</v>
      </c>
      <c r="D68" s="220"/>
      <c r="E68" s="93"/>
      <c r="F68" s="24"/>
      <c r="G68" s="24"/>
      <c r="H68" s="24"/>
    </row>
    <row r="69" spans="1:8" ht="15">
      <c r="A69" s="229" t="s">
        <v>177</v>
      </c>
      <c r="B69" s="25" t="s">
        <v>170</v>
      </c>
      <c r="C69" s="23" t="s">
        <v>40</v>
      </c>
      <c r="D69" s="221"/>
      <c r="E69" s="93">
        <v>1425.96</v>
      </c>
      <c r="F69" s="24"/>
      <c r="G69" s="24"/>
      <c r="H69" s="24"/>
    </row>
    <row r="70" spans="1:8" ht="15.75" thickBot="1">
      <c r="A70" s="230"/>
      <c r="B70" s="231" t="s">
        <v>41</v>
      </c>
      <c r="C70" s="232"/>
      <c r="D70" s="233"/>
      <c r="E70" s="234">
        <v>28519.2368</v>
      </c>
      <c r="F70" s="235">
        <v>0</v>
      </c>
      <c r="G70" s="235">
        <v>6881.1</v>
      </c>
      <c r="H70" s="234"/>
    </row>
    <row r="72" ht="15">
      <c r="A72" t="s">
        <v>178</v>
      </c>
    </row>
    <row r="74" ht="15">
      <c r="A74" t="s">
        <v>42</v>
      </c>
    </row>
  </sheetData>
  <sheetProtection/>
  <mergeCells count="4">
    <mergeCell ref="P6:S6"/>
    <mergeCell ref="A6:H6"/>
    <mergeCell ref="A7:H7"/>
    <mergeCell ref="A8:H8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2011-07-22T07:48:14Z</cp:lastPrinted>
  <dcterms:created xsi:type="dcterms:W3CDTF">2006-09-28T05:33:49Z</dcterms:created>
  <dcterms:modified xsi:type="dcterms:W3CDTF">2011-07-22T12:46:44Z</dcterms:modified>
  <cp:category/>
  <cp:version/>
  <cp:contentType/>
  <cp:contentStatus/>
</cp:coreProperties>
</file>